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5hsm03-lfsv01\波佐見町共有(lgwan)\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B0C05328-DE9E-44BE-B9C2-05FFFB403840}" xr6:coauthVersionLast="47" xr6:coauthVersionMax="47" xr10:uidLastSave="{00000000-0000-0000-0000-000000000000}"/>
  <bookViews>
    <workbookView xWindow="-110" yWindow="-110" windowWidth="19420" windowHeight="10300" xr2:uid="{00000000-000D-0000-FFFF-FFFF00000000}"/>
  </bookViews>
  <sheets>
    <sheet name="基本情報" sheetId="2" r:id="rId1"/>
    <sheet name="P20.ビラ作成契約書" sheetId="16" r:id="rId2"/>
    <sheet name="P21.ビラ作成契約届出書" sheetId="1" r:id="rId3"/>
    <sheet name="P22.ビラ作成枚数確認申請書" sheetId="17" r:id="rId4"/>
    <sheet name="P23.ビラ作成証明書" sheetId="6" r:id="rId5"/>
    <sheet name="P24.請求書（ビラ作成）" sheetId="18" r:id="rId6"/>
    <sheet name="P25.請求書（ビラ作成）②" sheetId="19" r:id="rId7"/>
  </sheets>
  <definedNames>
    <definedName name="_xlnm.Print_Area" localSheetId="1">'P20.ビラ作成契約書'!$A$1:$AC$45</definedName>
    <definedName name="_xlnm.Print_Area" localSheetId="2">'P21.ビラ作成契約届出書'!$A$1:$AJ$37</definedName>
    <definedName name="_xlnm.Print_Area" localSheetId="3">'P22.ビラ作成枚数確認申請書'!$A$1:$AI$41</definedName>
    <definedName name="_xlnm.Print_Area" localSheetId="4">'P23.ビラ作成証明書'!$A$1:$AI$43</definedName>
    <definedName name="_xlnm.Print_Area" localSheetId="5">'P24.請求書（ビラ作成）'!$A$1:$AI$45</definedName>
    <definedName name="_xlnm.Print_Area" localSheetId="6">'P25.請求書（ビラ作成）②'!$A$1:$AI$24</definedName>
    <definedName name="_xlnm.Print_Area" localSheetId="0">基本情報!$A$1:$M$22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8" l="1"/>
  <c r="C26" i="18"/>
  <c r="P9" i="6"/>
  <c r="W9" i="17"/>
  <c r="Q8" i="1"/>
  <c r="H16" i="16"/>
  <c r="Y12" i="19" l="1"/>
  <c r="V12" i="19"/>
  <c r="AB12" i="19" s="1"/>
  <c r="O21" i="2"/>
  <c r="R12" i="19" l="1"/>
  <c r="H12" i="19"/>
  <c r="H21" i="18" l="1"/>
  <c r="AJ8" i="6" l="1"/>
  <c r="Q19" i="6" l="1"/>
  <c r="W11" i="17"/>
  <c r="AJ11" i="17" s="1"/>
  <c r="AJ8" i="17"/>
  <c r="L28" i="17" l="1"/>
  <c r="Y9" i="17"/>
  <c r="M17" i="17"/>
  <c r="J17" i="17"/>
  <c r="P17" i="17"/>
  <c r="H22" i="17"/>
  <c r="AJ22" i="17" s="1"/>
  <c r="H21" i="17"/>
  <c r="AJ21" i="17" s="1"/>
  <c r="H20" i="17"/>
  <c r="AJ27" i="17"/>
  <c r="V27" i="17" s="1"/>
  <c r="Z21" i="17" l="1"/>
  <c r="Z20" i="17"/>
  <c r="AJ20" i="17"/>
  <c r="Z22" i="17"/>
  <c r="L29" i="17"/>
  <c r="AL7" i="1"/>
  <c r="Z10" i="1"/>
  <c r="AL10" i="1" s="1"/>
  <c r="S19" i="1"/>
  <c r="S18" i="16"/>
  <c r="P18" i="16"/>
  <c r="AE16" i="16"/>
  <c r="V29" i="17" l="1"/>
  <c r="V28" i="17" s="1"/>
  <c r="H24" i="17" s="1"/>
  <c r="O20" i="2"/>
  <c r="O22" i="2" s="1"/>
  <c r="F22" i="2" l="1"/>
  <c r="Q20" i="6" s="1"/>
  <c r="AA8" i="1" l="1"/>
  <c r="P39" i="16"/>
  <c r="J10" i="16" l="1"/>
  <c r="B10" i="16"/>
  <c r="AE10" i="16" s="1"/>
  <c r="D21" i="1"/>
  <c r="B21" i="1"/>
  <c r="C19" i="1"/>
  <c r="S45" i="16"/>
  <c r="S44" i="16"/>
  <c r="S43" i="16"/>
  <c r="S41" i="16"/>
  <c r="S40" i="16"/>
  <c r="U37" i="16"/>
  <c r="R37" i="16"/>
  <c r="O37" i="16"/>
  <c r="P20" i="16"/>
  <c r="M20" i="16"/>
  <c r="J20" i="16"/>
  <c r="L9" i="16"/>
  <c r="AE9" i="16" s="1"/>
  <c r="Y19" i="1"/>
  <c r="AE20" i="16" l="1"/>
  <c r="H18" i="16"/>
  <c r="AE18" i="16" s="1"/>
  <c r="H22" i="1"/>
  <c r="H20" i="1"/>
  <c r="H19" i="1"/>
  <c r="AL19" i="1" l="1"/>
  <c r="R18" i="6"/>
  <c r="R17" i="6"/>
  <c r="R16" i="6"/>
  <c r="X11" i="6" l="1"/>
  <c r="AJ11" i="6" s="1"/>
</calcChain>
</file>

<file path=xl/sharedStrings.xml><?xml version="1.0" encoding="utf-8"?>
<sst xmlns="http://schemas.openxmlformats.org/spreadsheetml/2006/main" count="336" uniqueCount="220">
  <si>
    <t>（選挙運動用自動車の使用等の契約届出書の様式）（第２条関係）</t>
    <rPh sb="1" eb="3">
      <t>センキョ</t>
    </rPh>
    <rPh sb="3" eb="6">
      <t>ウンドウヨウ</t>
    </rPh>
    <rPh sb="6" eb="9">
      <t>ジドウシャ</t>
    </rPh>
    <rPh sb="10" eb="12">
      <t>シヨウ</t>
    </rPh>
    <rPh sb="12" eb="13">
      <t>トウ</t>
    </rPh>
    <rPh sb="14" eb="16">
      <t>ケイヤク</t>
    </rPh>
    <rPh sb="16" eb="19">
      <t>トドケデショ</t>
    </rPh>
    <rPh sb="20" eb="22">
      <t>ヨウシキ</t>
    </rPh>
    <rPh sb="24" eb="25">
      <t>ダイ</t>
    </rPh>
    <rPh sb="26" eb="27">
      <t>ジョウ</t>
    </rPh>
    <rPh sb="27" eb="29">
      <t>カンケイ</t>
    </rPh>
    <phoneticPr fontId="1"/>
  </si>
  <si>
    <t>月</t>
    <rPh sb="0" eb="1">
      <t>ガツ</t>
    </rPh>
    <phoneticPr fontId="1"/>
  </si>
  <si>
    <t>日</t>
    <rPh sb="0" eb="1">
      <t>ニチ</t>
    </rPh>
    <phoneticPr fontId="1"/>
  </si>
  <si>
    <t>年</t>
    <rPh sb="0" eb="1">
      <t>ネン</t>
    </rPh>
    <phoneticPr fontId="1"/>
  </si>
  <si>
    <t>印</t>
    <rPh sb="0" eb="1">
      <t>イン</t>
    </rPh>
    <phoneticPr fontId="1"/>
  </si>
  <si>
    <t>記</t>
    <rPh sb="0" eb="1">
      <t>キ</t>
    </rPh>
    <phoneticPr fontId="1"/>
  </si>
  <si>
    <t>１</t>
    <phoneticPr fontId="1"/>
  </si>
  <si>
    <t>候補者</t>
    <rPh sb="0" eb="3">
      <t>コウホシャ</t>
    </rPh>
    <phoneticPr fontId="1"/>
  </si>
  <si>
    <t>契約年月日</t>
    <rPh sb="0" eb="2">
      <t>ケイヤク</t>
    </rPh>
    <rPh sb="2" eb="5">
      <t>ネンガッピ</t>
    </rPh>
    <phoneticPr fontId="1"/>
  </si>
  <si>
    <t>契約の相手方の氏名又は名称及び住所並びに法人にあつてはその代表者の氏名</t>
    <rPh sb="0" eb="2">
      <t>ケイヤク</t>
    </rPh>
    <rPh sb="3" eb="5">
      <t>アイテ</t>
    </rPh>
    <rPh sb="5" eb="6">
      <t>カタ</t>
    </rPh>
    <rPh sb="7" eb="9">
      <t>シメイ</t>
    </rPh>
    <rPh sb="9" eb="10">
      <t>マタ</t>
    </rPh>
    <rPh sb="11" eb="13">
      <t>メイショウ</t>
    </rPh>
    <phoneticPr fontId="1"/>
  </si>
  <si>
    <t>契約内容</t>
    <rPh sb="0" eb="2">
      <t>ケイヤク</t>
    </rPh>
    <rPh sb="2" eb="4">
      <t>ナイヨウ</t>
    </rPh>
    <phoneticPr fontId="1"/>
  </si>
  <si>
    <t>備　考</t>
    <rPh sb="0" eb="1">
      <t>ビ</t>
    </rPh>
    <rPh sb="2" eb="3">
      <t>コウ</t>
    </rPh>
    <phoneticPr fontId="1"/>
  </si>
  <si>
    <t>２</t>
    <phoneticPr fontId="1"/>
  </si>
  <si>
    <t>契約金額</t>
    <rPh sb="0" eb="2">
      <t>ケイヤク</t>
    </rPh>
    <rPh sb="2" eb="4">
      <t>キンガク</t>
    </rPh>
    <phoneticPr fontId="1"/>
  </si>
  <si>
    <t>　契約届出書には、契約書の写しを添付してください。</t>
    <rPh sb="1" eb="3">
      <t>ケイヤク</t>
    </rPh>
    <rPh sb="3" eb="6">
      <t>トドケデショ</t>
    </rPh>
    <rPh sb="9" eb="12">
      <t>ケイヤクショ</t>
    </rPh>
    <rPh sb="13" eb="14">
      <t>ウツ</t>
    </rPh>
    <rPh sb="16" eb="18">
      <t>テンプ</t>
    </rPh>
    <phoneticPr fontId="1"/>
  </si>
  <si>
    <t>(1)</t>
    <phoneticPr fontId="1"/>
  </si>
  <si>
    <t>(2)</t>
    <phoneticPr fontId="1"/>
  </si>
  <si>
    <t>※姓と名の間は一字分あけることが望ましい。</t>
    <rPh sb="1" eb="2">
      <t>セイ</t>
    </rPh>
    <rPh sb="3" eb="4">
      <t>メイ</t>
    </rPh>
    <rPh sb="5" eb="6">
      <t>アイダ</t>
    </rPh>
    <rPh sb="7" eb="9">
      <t>イチジ</t>
    </rPh>
    <rPh sb="9" eb="10">
      <t>ブン</t>
    </rPh>
    <rPh sb="16" eb="17">
      <t>ノゾ</t>
    </rPh>
    <phoneticPr fontId="1"/>
  </si>
  <si>
    <t>４</t>
    <phoneticPr fontId="1"/>
  </si>
  <si>
    <t>３</t>
    <phoneticPr fontId="1"/>
  </si>
  <si>
    <t>円</t>
    <rPh sb="0" eb="1">
      <t>エン</t>
    </rPh>
    <phoneticPr fontId="1"/>
  </si>
  <si>
    <t>備考</t>
    <rPh sb="0" eb="2">
      <t>ビコウ</t>
    </rPh>
    <phoneticPr fontId="1"/>
  </si>
  <si>
    <t>(3)</t>
  </si>
  <si>
    <t>(4)</t>
  </si>
  <si>
    <t>(5)</t>
  </si>
  <si>
    <t>円</t>
    <rPh sb="0" eb="1">
      <t>エン</t>
    </rPh>
    <phoneticPr fontId="1"/>
  </si>
  <si>
    <t>　備　考</t>
    <rPh sb="1" eb="2">
      <t>ビ</t>
    </rPh>
    <rPh sb="3" eb="4">
      <t>コウ</t>
    </rPh>
    <phoneticPr fontId="1"/>
  </si>
  <si>
    <t>住所</t>
    <rPh sb="0" eb="2">
      <t>ジュウショ</t>
    </rPh>
    <phoneticPr fontId="1"/>
  </si>
  <si>
    <t>商社名</t>
    <rPh sb="0" eb="2">
      <t>ショウシャ</t>
    </rPh>
    <rPh sb="2" eb="3">
      <t>メイ</t>
    </rPh>
    <phoneticPr fontId="1"/>
  </si>
  <si>
    <t>代表者</t>
    <rPh sb="0" eb="3">
      <t>ダイヒョウシャ</t>
    </rPh>
    <phoneticPr fontId="1"/>
  </si>
  <si>
    <t>候補者</t>
    <rPh sb="0" eb="3">
      <t>コウホシャ</t>
    </rPh>
    <phoneticPr fontId="1"/>
  </si>
  <si>
    <t>氏名</t>
    <rPh sb="0" eb="2">
      <t>シメイ</t>
    </rPh>
    <phoneticPr fontId="1"/>
  </si>
  <si>
    <t>はじめに、以下の項目について、太枠（黄色）内の部分に入力をしてください。</t>
    <rPh sb="5" eb="7">
      <t>イカ</t>
    </rPh>
    <rPh sb="8" eb="10">
      <t>コウモク</t>
    </rPh>
    <rPh sb="15" eb="17">
      <t>フトワク</t>
    </rPh>
    <rPh sb="18" eb="20">
      <t>キイロ</t>
    </rPh>
    <rPh sb="21" eb="22">
      <t>ナイ</t>
    </rPh>
    <rPh sb="23" eb="25">
      <t>ブブン</t>
    </rPh>
    <rPh sb="26" eb="28">
      <t>ニュウリョク</t>
    </rPh>
    <phoneticPr fontId="1"/>
  </si>
  <si>
    <t>←基本情報シートに入力してください。</t>
    <rPh sb="1" eb="3">
      <t>キホン</t>
    </rPh>
    <rPh sb="3" eb="5">
      <t>ジョウホウ</t>
    </rPh>
    <rPh sb="9" eb="11">
      <t>ニュウリョク</t>
    </rPh>
    <phoneticPr fontId="1"/>
  </si>
  <si>
    <t>入力すると、他のシート（様式）に自動的に反映されます。</t>
    <rPh sb="0" eb="2">
      <t>ニュウリョク</t>
    </rPh>
    <rPh sb="6" eb="7">
      <t>タ</t>
    </rPh>
    <rPh sb="12" eb="14">
      <t>ヨウシキ</t>
    </rPh>
    <rPh sb="16" eb="19">
      <t>ジドウテキ</t>
    </rPh>
    <rPh sb="20" eb="22">
      <t>ハンエイ</t>
    </rPh>
    <phoneticPr fontId="1"/>
  </si>
  <si>
    <t>請求及び支払い</t>
    <rPh sb="0" eb="2">
      <t>セイキュウ</t>
    </rPh>
    <rPh sb="2" eb="3">
      <t>オヨ</t>
    </rPh>
    <rPh sb="4" eb="6">
      <t>シハラ</t>
    </rPh>
    <phoneticPr fontId="1"/>
  </si>
  <si>
    <t>その他</t>
    <rPh sb="2" eb="3">
      <t>タ</t>
    </rPh>
    <phoneticPr fontId="1"/>
  </si>
  <si>
    <t>甲</t>
    <rPh sb="0" eb="1">
      <t>コウ</t>
    </rPh>
    <phoneticPr fontId="1"/>
  </si>
  <si>
    <t>乙</t>
    <rPh sb="0" eb="1">
      <t>オツ</t>
    </rPh>
    <phoneticPr fontId="1"/>
  </si>
  <si>
    <t>名称</t>
    <rPh sb="0" eb="2">
      <t>メイショウ</t>
    </rPh>
    <phoneticPr fontId="1"/>
  </si>
  <si>
    <t>年</t>
    <rPh sb="0" eb="1">
      <t>ネン</t>
    </rPh>
    <phoneticPr fontId="1"/>
  </si>
  <si>
    <t>月</t>
    <rPh sb="0" eb="1">
      <t>ガツ</t>
    </rPh>
    <phoneticPr fontId="1"/>
  </si>
  <si>
    <t>日</t>
    <rPh sb="0" eb="1">
      <t>ニチ</t>
    </rPh>
    <phoneticPr fontId="1"/>
  </si>
  <si>
    <t>月</t>
    <rPh sb="0" eb="1">
      <t>ツキ</t>
    </rPh>
    <phoneticPr fontId="1"/>
  </si>
  <si>
    <t>円</t>
    <rPh sb="0" eb="1">
      <t>エン</t>
    </rPh>
    <phoneticPr fontId="1"/>
  </si>
  <si>
    <t>合計</t>
    <rPh sb="0" eb="2">
      <t>ゴウケイ</t>
    </rPh>
    <phoneticPr fontId="1"/>
  </si>
  <si>
    <t>※消費税込みの金額</t>
    <rPh sb="1" eb="4">
      <t>ショウヒゼイ</t>
    </rPh>
    <rPh sb="4" eb="5">
      <t>コ</t>
    </rPh>
    <rPh sb="7" eb="9">
      <t>キンガク</t>
    </rPh>
    <phoneticPr fontId="1"/>
  </si>
  <si>
    <t>選挙公営</t>
    <rPh sb="0" eb="2">
      <t>センキョ</t>
    </rPh>
    <rPh sb="2" eb="4">
      <t>コウエイ</t>
    </rPh>
    <phoneticPr fontId="1"/>
  </si>
  <si>
    <t>選挙種別</t>
    <rPh sb="0" eb="2">
      <t>センキョ</t>
    </rPh>
    <rPh sb="2" eb="4">
      <t>シュベツ</t>
    </rPh>
    <phoneticPr fontId="1"/>
  </si>
  <si>
    <t>ビラ作成契約関係　基本情報</t>
    <rPh sb="2" eb="4">
      <t>サクセイ</t>
    </rPh>
    <rPh sb="4" eb="6">
      <t>ケイヤク</t>
    </rPh>
    <rPh sb="6" eb="8">
      <t>カンケイ</t>
    </rPh>
    <rPh sb="9" eb="11">
      <t>キホン</t>
    </rPh>
    <rPh sb="11" eb="13">
      <t>ジョウホウ</t>
    </rPh>
    <phoneticPr fontId="1"/>
  </si>
  <si>
    <t>契約の相手方（印刷業者）</t>
    <rPh sb="0" eb="2">
      <t>ケイヤク</t>
    </rPh>
    <rPh sb="3" eb="5">
      <t>アイテ</t>
    </rPh>
    <rPh sb="5" eb="6">
      <t>カタ</t>
    </rPh>
    <rPh sb="7" eb="9">
      <t>インサツ</t>
    </rPh>
    <rPh sb="9" eb="11">
      <t>ギョウシャ</t>
    </rPh>
    <phoneticPr fontId="1"/>
  </si>
  <si>
    <t>納入期限</t>
    <rPh sb="0" eb="2">
      <t>ノウニュウ</t>
    </rPh>
    <rPh sb="2" eb="4">
      <t>キゲン</t>
    </rPh>
    <phoneticPr fontId="1"/>
  </si>
  <si>
    <t>数量</t>
    <rPh sb="0" eb="2">
      <t>スウリョウ</t>
    </rPh>
    <phoneticPr fontId="1"/>
  </si>
  <si>
    <t>枚</t>
    <rPh sb="0" eb="1">
      <t>マイ</t>
    </rPh>
    <phoneticPr fontId="1"/>
  </si>
  <si>
    <t>銭</t>
    <rPh sb="0" eb="1">
      <t>セン</t>
    </rPh>
    <phoneticPr fontId="1"/>
  </si>
  <si>
    <t>単価／1枚</t>
    <rPh sb="0" eb="2">
      <t>タンカ</t>
    </rPh>
    <rPh sb="4" eb="5">
      <t>マイ</t>
    </rPh>
    <phoneticPr fontId="1"/>
  </si>
  <si>
    <t>選挙運動用ビラ作成契約書</t>
    <rPh sb="0" eb="2">
      <t>センキョ</t>
    </rPh>
    <rPh sb="2" eb="5">
      <t>ウンドウヨウ</t>
    </rPh>
    <rPh sb="7" eb="9">
      <t>サクセイ</t>
    </rPh>
    <rPh sb="9" eb="12">
      <t>ケイヤクショ</t>
    </rPh>
    <phoneticPr fontId="1"/>
  </si>
  <si>
    <t>　（以下「甲」という。）　と</t>
    <rPh sb="2" eb="4">
      <t>イカ</t>
    </rPh>
    <rPh sb="5" eb="6">
      <t>コウ</t>
    </rPh>
    <phoneticPr fontId="1"/>
  </si>
  <si>
    <t>品名</t>
    <rPh sb="0" eb="2">
      <t>ヒンメイ</t>
    </rPh>
    <phoneticPr fontId="1"/>
  </si>
  <si>
    <t>公職選挙法第１４２条第６項に定めるビラ</t>
    <rPh sb="0" eb="5">
      <t>コウショクセンキョホウ</t>
    </rPh>
    <rPh sb="5" eb="6">
      <t>ダイ</t>
    </rPh>
    <rPh sb="9" eb="10">
      <t>ジョウ</t>
    </rPh>
    <rPh sb="10" eb="11">
      <t>ダイ</t>
    </rPh>
    <rPh sb="12" eb="13">
      <t>コウ</t>
    </rPh>
    <rPh sb="14" eb="15">
      <t>サダ</t>
    </rPh>
    <phoneticPr fontId="1"/>
  </si>
  <si>
    <t>枚</t>
    <rPh sb="0" eb="1">
      <t>マイ</t>
    </rPh>
    <phoneticPr fontId="1"/>
  </si>
  <si>
    <t>（単価</t>
    <rPh sb="1" eb="3">
      <t>タンカ</t>
    </rPh>
    <phoneticPr fontId="1"/>
  </si>
  <si>
    <t>円</t>
    <rPh sb="0" eb="1">
      <t>エン</t>
    </rPh>
    <phoneticPr fontId="1"/>
  </si>
  <si>
    <t>銭）</t>
    <rPh sb="0" eb="1">
      <t>セン</t>
    </rPh>
    <phoneticPr fontId="1"/>
  </si>
  <si>
    <t>５</t>
    <phoneticPr fontId="1"/>
  </si>
  <si>
    <t>６</t>
    <phoneticPr fontId="1"/>
  </si>
  <si>
    <t>次のとおりビラの作成の契約を締結したので届け出ます。</t>
    <rPh sb="0" eb="1">
      <t>ツギ</t>
    </rPh>
    <rPh sb="8" eb="10">
      <t>サクセイ</t>
    </rPh>
    <rPh sb="11" eb="13">
      <t>ケイヤク</t>
    </rPh>
    <rPh sb="14" eb="16">
      <t>テイケツ</t>
    </rPh>
    <rPh sb="20" eb="21">
      <t>トド</t>
    </rPh>
    <rPh sb="22" eb="23">
      <t>デ</t>
    </rPh>
    <phoneticPr fontId="1"/>
  </si>
  <si>
    <t>作成契約金額</t>
    <rPh sb="0" eb="2">
      <t>サクセイ</t>
    </rPh>
    <rPh sb="2" eb="4">
      <t>ケイヤク</t>
    </rPh>
    <rPh sb="4" eb="6">
      <t>キンガク</t>
    </rPh>
    <phoneticPr fontId="1"/>
  </si>
  <si>
    <t>作成契約枚数</t>
    <rPh sb="0" eb="2">
      <t>サクセイ</t>
    </rPh>
    <rPh sb="2" eb="4">
      <t>ケイヤク</t>
    </rPh>
    <rPh sb="4" eb="6">
      <t>マイスウ</t>
    </rPh>
    <phoneticPr fontId="1"/>
  </si>
  <si>
    <t>代表取締役　海野　あおい</t>
    <rPh sb="0" eb="2">
      <t>ダイヒョウ</t>
    </rPh>
    <rPh sb="2" eb="5">
      <t>トリシマリヤク</t>
    </rPh>
    <rPh sb="6" eb="7">
      <t>ウミ</t>
    </rPh>
    <rPh sb="7" eb="8">
      <t>ノ</t>
    </rPh>
    <phoneticPr fontId="1"/>
  </si>
  <si>
    <t>例）代表取締役　海野　あおい</t>
    <rPh sb="0" eb="1">
      <t>レイ</t>
    </rPh>
    <rPh sb="2" eb="4">
      <t>ダイヒョウ</t>
    </rPh>
    <rPh sb="4" eb="7">
      <t>トリシマリヤク</t>
    </rPh>
    <rPh sb="8" eb="9">
      <t>ウミ</t>
    </rPh>
    <rPh sb="9" eb="10">
      <t>ノ</t>
    </rPh>
    <phoneticPr fontId="1"/>
  </si>
  <si>
    <t>←日付を入力してください。</t>
    <rPh sb="1" eb="3">
      <t>ヒヅケ</t>
    </rPh>
    <rPh sb="4" eb="6">
      <t>ニュウリョク</t>
    </rPh>
    <phoneticPr fontId="1"/>
  </si>
  <si>
    <t>（選挙運動用自動車の燃料代等の確認申請書の様式）（第３条関係）</t>
    <rPh sb="1" eb="3">
      <t>センキョ</t>
    </rPh>
    <rPh sb="3" eb="6">
      <t>ウンドウヨウ</t>
    </rPh>
    <rPh sb="6" eb="9">
      <t>ジドウシャ</t>
    </rPh>
    <rPh sb="10" eb="12">
      <t>ネンリョウ</t>
    </rPh>
    <rPh sb="12" eb="13">
      <t>ダイ</t>
    </rPh>
    <rPh sb="13" eb="14">
      <t>トウ</t>
    </rPh>
    <rPh sb="15" eb="17">
      <t>カクニン</t>
    </rPh>
    <rPh sb="17" eb="20">
      <t>シンセイショ</t>
    </rPh>
    <rPh sb="21" eb="23">
      <t>ヨウシキ</t>
    </rPh>
    <rPh sb="25" eb="26">
      <t>ダイ</t>
    </rPh>
    <rPh sb="27" eb="28">
      <t>ジョウ</t>
    </rPh>
    <rPh sb="28" eb="30">
      <t>カンケイ</t>
    </rPh>
    <phoneticPr fontId="1"/>
  </si>
  <si>
    <t>１</t>
    <phoneticPr fontId="1"/>
  </si>
  <si>
    <t>２</t>
    <phoneticPr fontId="1"/>
  </si>
  <si>
    <t>区分</t>
    <rPh sb="0" eb="2">
      <t>クブン</t>
    </rPh>
    <phoneticPr fontId="1"/>
  </si>
  <si>
    <t>(1)</t>
    <phoneticPr fontId="1"/>
  </si>
  <si>
    <t>(2)</t>
    <phoneticPr fontId="1"/>
  </si>
  <si>
    <t>ビラ作成枚数確認申請書</t>
    <rPh sb="2" eb="4">
      <t>サクセイ</t>
    </rPh>
    <rPh sb="4" eb="6">
      <t>マイスウ</t>
    </rPh>
    <rPh sb="6" eb="8">
      <t>カクニン</t>
    </rPh>
    <rPh sb="8" eb="10">
      <t>シンセイ</t>
    </rPh>
    <rPh sb="10" eb="11">
      <t>ショ</t>
    </rPh>
    <phoneticPr fontId="1"/>
  </si>
  <si>
    <t>確認申請枚数</t>
    <rPh sb="0" eb="2">
      <t>カクニン</t>
    </rPh>
    <rPh sb="2" eb="4">
      <t>シンセイ</t>
    </rPh>
    <rPh sb="4" eb="6">
      <t>マイスウ</t>
    </rPh>
    <phoneticPr fontId="1"/>
  </si>
  <si>
    <t>前回までの累積枚数(a)</t>
    <rPh sb="0" eb="2">
      <t>ゼンカイ</t>
    </rPh>
    <rPh sb="5" eb="7">
      <t>ルイセキ</t>
    </rPh>
    <rPh sb="7" eb="9">
      <t>マイスウ</t>
    </rPh>
    <phoneticPr fontId="1"/>
  </si>
  <si>
    <t>今回の枚数(b)</t>
    <rPh sb="0" eb="2">
      <t>コンカイ</t>
    </rPh>
    <rPh sb="3" eb="5">
      <t>マイスウ</t>
    </rPh>
    <rPh sb="5" eb="6">
      <t>キンガク</t>
    </rPh>
    <phoneticPr fontId="1"/>
  </si>
  <si>
    <t>枚数計(a+b)</t>
    <rPh sb="0" eb="2">
      <t>マイスウ</t>
    </rPh>
    <rPh sb="2" eb="3">
      <t>ケイ</t>
    </rPh>
    <rPh sb="3" eb="4">
      <t>キンガク</t>
    </rPh>
    <phoneticPr fontId="1"/>
  </si>
  <si>
    <t>作成枚数</t>
    <rPh sb="0" eb="2">
      <t>サクセイ</t>
    </rPh>
    <rPh sb="2" eb="4">
      <t>マイスウ</t>
    </rPh>
    <phoneticPr fontId="1"/>
  </si>
  <si>
    <t>左のうち確認済又は確認申請枚数</t>
    <rPh sb="0" eb="1">
      <t>ヒダリ</t>
    </rPh>
    <rPh sb="4" eb="6">
      <t>カクニン</t>
    </rPh>
    <rPh sb="6" eb="7">
      <t>ス</t>
    </rPh>
    <rPh sb="7" eb="8">
      <t>マタ</t>
    </rPh>
    <rPh sb="9" eb="11">
      <t>カクニン</t>
    </rPh>
    <rPh sb="11" eb="13">
      <t>シンセイ</t>
    </rPh>
    <rPh sb="13" eb="15">
      <t>マイスウ</t>
    </rPh>
    <phoneticPr fontId="1"/>
  </si>
  <si>
    <t>　この申請書は、ビラ作成枚数について公費負担の対象となるものの確認を受けるためのものです。</t>
    <rPh sb="10" eb="12">
      <t>サクセイ</t>
    </rPh>
    <rPh sb="12" eb="14">
      <t>マイスウ</t>
    </rPh>
    <phoneticPr fontId="1"/>
  </si>
  <si>
    <t>（ビラ作成証明書等の様式）（第５条関係）</t>
    <rPh sb="3" eb="5">
      <t>サクセイ</t>
    </rPh>
    <rPh sb="5" eb="8">
      <t>ショウメイショ</t>
    </rPh>
    <rPh sb="8" eb="9">
      <t>トウ</t>
    </rPh>
    <rPh sb="10" eb="12">
      <t>ヨウシキ</t>
    </rPh>
    <rPh sb="14" eb="15">
      <t>ダイ</t>
    </rPh>
    <rPh sb="16" eb="17">
      <t>ジョウ</t>
    </rPh>
    <rPh sb="17" eb="19">
      <t>カンケイ</t>
    </rPh>
    <phoneticPr fontId="1"/>
  </si>
  <si>
    <t>作成枚数</t>
    <rPh sb="0" eb="2">
      <t>サクセイ</t>
    </rPh>
    <rPh sb="2" eb="4">
      <t>マイスウ</t>
    </rPh>
    <phoneticPr fontId="1"/>
  </si>
  <si>
    <t>作成金額</t>
    <rPh sb="0" eb="2">
      <t>サクセイ</t>
    </rPh>
    <rPh sb="2" eb="4">
      <t>キンガク</t>
    </rPh>
    <phoneticPr fontId="1"/>
  </si>
  <si>
    <t>備考</t>
    <rPh sb="0" eb="2">
      <t>ビコウ</t>
    </rPh>
    <phoneticPr fontId="1"/>
  </si>
  <si>
    <t>枚</t>
    <rPh sb="0" eb="1">
      <t>マイ</t>
    </rPh>
    <phoneticPr fontId="1"/>
  </si>
  <si>
    <t>円</t>
    <rPh sb="0" eb="1">
      <t>エン</t>
    </rPh>
    <phoneticPr fontId="1"/>
  </si>
  <si>
    <t>　「作成金額」には、消費税額を含んだ金額を記載してください。</t>
    <rPh sb="2" eb="4">
      <t>サクセイ</t>
    </rPh>
    <phoneticPr fontId="1"/>
  </si>
  <si>
    <t>　１人の候補者を通じて公費負担の対象となる枚数及びそれぞれの契約に基づく公費負担の限度額は、</t>
    <rPh sb="2" eb="3">
      <t>ニン</t>
    </rPh>
    <rPh sb="4" eb="7">
      <t>コウホシャ</t>
    </rPh>
    <rPh sb="8" eb="9">
      <t>ツウ</t>
    </rPh>
    <rPh sb="11" eb="13">
      <t>コウヒ</t>
    </rPh>
    <rPh sb="13" eb="15">
      <t>フタン</t>
    </rPh>
    <rPh sb="16" eb="18">
      <t>タイショウ</t>
    </rPh>
    <rPh sb="21" eb="23">
      <t>マイスウ</t>
    </rPh>
    <rPh sb="23" eb="24">
      <t>オヨ</t>
    </rPh>
    <rPh sb="30" eb="32">
      <t>ケイヤク</t>
    </rPh>
    <rPh sb="33" eb="34">
      <t>モト</t>
    </rPh>
    <rPh sb="36" eb="38">
      <t>コウヒ</t>
    </rPh>
    <rPh sb="38" eb="40">
      <t>フタン</t>
    </rPh>
    <rPh sb="41" eb="43">
      <t>ゲンド</t>
    </rPh>
    <rPh sb="43" eb="44">
      <t>ガク</t>
    </rPh>
    <phoneticPr fontId="1"/>
  </si>
  <si>
    <t>次のとおりです。</t>
    <rPh sb="0" eb="1">
      <t>ツギ</t>
    </rPh>
    <phoneticPr fontId="1"/>
  </si>
  <si>
    <t>○×△印刷株式会社</t>
    <rPh sb="3" eb="5">
      <t>インサツ</t>
    </rPh>
    <rPh sb="5" eb="7">
      <t>カブシキ</t>
    </rPh>
    <rPh sb="7" eb="9">
      <t>カイシャ</t>
    </rPh>
    <phoneticPr fontId="1"/>
  </si>
  <si>
    <t>収 入
印 紙
貼 付</t>
    <rPh sb="0" eb="1">
      <t>オサム</t>
    </rPh>
    <rPh sb="2" eb="3">
      <t>ニュウ</t>
    </rPh>
    <rPh sb="4" eb="5">
      <t>シルシ</t>
    </rPh>
    <rPh sb="6" eb="7">
      <t>カミ</t>
    </rPh>
    <rPh sb="8" eb="9">
      <t>ハリ</t>
    </rPh>
    <rPh sb="10" eb="11">
      <t>ツキ</t>
    </rPh>
    <phoneticPr fontId="1"/>
  </si>
  <si>
    <t>（請求書の様式）（第６条関係）</t>
    <rPh sb="1" eb="4">
      <t>セイキュウショ</t>
    </rPh>
    <rPh sb="5" eb="7">
      <t>ヨウシキ</t>
    </rPh>
    <rPh sb="9" eb="10">
      <t>ダイ</t>
    </rPh>
    <rPh sb="11" eb="12">
      <t>ジョウ</t>
    </rPh>
    <rPh sb="12" eb="14">
      <t>カンケイ</t>
    </rPh>
    <phoneticPr fontId="1"/>
  </si>
  <si>
    <t>請　　　求　　　書</t>
    <phoneticPr fontId="1"/>
  </si>
  <si>
    <t>（ビラの作成）</t>
    <rPh sb="4" eb="6">
      <t>サクセイ</t>
    </rPh>
    <phoneticPr fontId="1"/>
  </si>
  <si>
    <t>住　所</t>
    <rPh sb="0" eb="1">
      <t>ジュウ</t>
    </rPh>
    <rPh sb="2" eb="3">
      <t>ショ</t>
    </rPh>
    <phoneticPr fontId="1"/>
  </si>
  <si>
    <t>名　称</t>
    <rPh sb="0" eb="1">
      <t>メイ</t>
    </rPh>
    <rPh sb="2" eb="3">
      <t>ショウ</t>
    </rPh>
    <phoneticPr fontId="1"/>
  </si>
  <si>
    <t>氏　名</t>
    <rPh sb="0" eb="1">
      <t>ウジ</t>
    </rPh>
    <rPh sb="2" eb="3">
      <t>メイ</t>
    </rPh>
    <phoneticPr fontId="1"/>
  </si>
  <si>
    <t>１</t>
    <phoneticPr fontId="1"/>
  </si>
  <si>
    <t>請求金額</t>
    <rPh sb="0" eb="2">
      <t>セイキュウ</t>
    </rPh>
    <rPh sb="2" eb="4">
      <t>キンガク</t>
    </rPh>
    <phoneticPr fontId="1"/>
  </si>
  <si>
    <t>２</t>
    <phoneticPr fontId="1"/>
  </si>
  <si>
    <t>内　訳</t>
    <rPh sb="0" eb="1">
      <t>ウチ</t>
    </rPh>
    <rPh sb="2" eb="3">
      <t>ヤク</t>
    </rPh>
    <phoneticPr fontId="1"/>
  </si>
  <si>
    <t>別紙請求内訳書のとおり</t>
    <rPh sb="0" eb="2">
      <t>ベッシ</t>
    </rPh>
    <rPh sb="2" eb="4">
      <t>セイキュウ</t>
    </rPh>
    <rPh sb="4" eb="7">
      <t>ウチワケショ</t>
    </rPh>
    <phoneticPr fontId="1"/>
  </si>
  <si>
    <t>３</t>
    <phoneticPr fontId="1"/>
  </si>
  <si>
    <t>４</t>
    <phoneticPr fontId="1"/>
  </si>
  <si>
    <t>候補者の氏名</t>
    <rPh sb="0" eb="3">
      <t>コウホシャ</t>
    </rPh>
    <rPh sb="4" eb="6">
      <t>シメイ</t>
    </rPh>
    <phoneticPr fontId="1"/>
  </si>
  <si>
    <t>本店</t>
    <rPh sb="0" eb="2">
      <t>ホンテン</t>
    </rPh>
    <phoneticPr fontId="1"/>
  </si>
  <si>
    <t>５</t>
    <phoneticPr fontId="1"/>
  </si>
  <si>
    <t>金融機関名、口座名、口座番号</t>
    <rPh sb="0" eb="2">
      <t>キンユウ</t>
    </rPh>
    <rPh sb="2" eb="4">
      <t>キカン</t>
    </rPh>
    <rPh sb="4" eb="5">
      <t>メイ</t>
    </rPh>
    <rPh sb="6" eb="8">
      <t>コウザ</t>
    </rPh>
    <rPh sb="8" eb="9">
      <t>メイ</t>
    </rPh>
    <rPh sb="10" eb="12">
      <t>コウザ</t>
    </rPh>
    <rPh sb="12" eb="14">
      <t>バンゴウ</t>
    </rPh>
    <phoneticPr fontId="1"/>
  </si>
  <si>
    <t>支店</t>
    <rPh sb="0" eb="2">
      <t>シテン</t>
    </rPh>
    <phoneticPr fontId="1"/>
  </si>
  <si>
    <t>金融機関名</t>
    <rPh sb="0" eb="2">
      <t>キンユウ</t>
    </rPh>
    <rPh sb="2" eb="4">
      <t>キカン</t>
    </rPh>
    <rPh sb="4" eb="5">
      <t>メイ</t>
    </rPh>
    <phoneticPr fontId="1"/>
  </si>
  <si>
    <t>○×銀行</t>
    <rPh sb="2" eb="4">
      <t>ギンコウ</t>
    </rPh>
    <phoneticPr fontId="1"/>
  </si>
  <si>
    <t>本・支店名</t>
    <rPh sb="0" eb="1">
      <t>ホン</t>
    </rPh>
    <rPh sb="2" eb="4">
      <t>シテン</t>
    </rPh>
    <rPh sb="4" eb="5">
      <t>メイ</t>
    </rPh>
    <phoneticPr fontId="1"/>
  </si>
  <si>
    <t>△△△</t>
    <phoneticPr fontId="1"/>
  </si>
  <si>
    <t>００００</t>
    <phoneticPr fontId="1"/>
  </si>
  <si>
    <t>支店コード</t>
    <rPh sb="0" eb="2">
      <t>シテン</t>
    </rPh>
    <phoneticPr fontId="1"/>
  </si>
  <si>
    <t>０００</t>
    <phoneticPr fontId="1"/>
  </si>
  <si>
    <t>預金種別</t>
    <rPh sb="0" eb="2">
      <t>ヨキン</t>
    </rPh>
    <rPh sb="2" eb="4">
      <t>シュベツ</t>
    </rPh>
    <phoneticPr fontId="1"/>
  </si>
  <si>
    <t>普通</t>
    <rPh sb="0" eb="2">
      <t>フツウ</t>
    </rPh>
    <phoneticPr fontId="1"/>
  </si>
  <si>
    <t>口座番号</t>
    <rPh sb="0" eb="2">
      <t>コウザ</t>
    </rPh>
    <rPh sb="2" eb="4">
      <t>バンゴウ</t>
    </rPh>
    <phoneticPr fontId="1"/>
  </si>
  <si>
    <t>０００００００</t>
    <phoneticPr fontId="1"/>
  </si>
  <si>
    <t>ふりがな</t>
    <phoneticPr fontId="1"/>
  </si>
  <si>
    <t>まるぺけさんかくいんさつかぶしきかいしゃ　だいひょうとりしまりやく　うみの　あおい</t>
    <phoneticPr fontId="1"/>
  </si>
  <si>
    <t>口座名</t>
    <rPh sb="0" eb="2">
      <t>コウザ</t>
    </rPh>
    <rPh sb="2" eb="3">
      <t>メイ</t>
    </rPh>
    <phoneticPr fontId="1"/>
  </si>
  <si>
    <t>○×△印刷株式会社　代表取締役　海野　あおい</t>
    <rPh sb="3" eb="5">
      <t>インサツ</t>
    </rPh>
    <rPh sb="5" eb="7">
      <t>カブシキ</t>
    </rPh>
    <rPh sb="7" eb="9">
      <t>ガイシャ</t>
    </rPh>
    <rPh sb="10" eb="12">
      <t>ダイヒョウ</t>
    </rPh>
    <rPh sb="12" eb="15">
      <t>トリシマリヤク</t>
    </rPh>
    <rPh sb="16" eb="17">
      <t>ウミ</t>
    </rPh>
    <rPh sb="17" eb="18">
      <t>ノ</t>
    </rPh>
    <phoneticPr fontId="1"/>
  </si>
  <si>
    <t>(1)</t>
    <phoneticPr fontId="1"/>
  </si>
  <si>
    <t>　この請求書は、候補者から受領したビラ作成枚数確認書及びビラ作成証明書とともに選挙の期日後速や</t>
    <rPh sb="19" eb="21">
      <t>サクセイ</t>
    </rPh>
    <rPh sb="21" eb="23">
      <t>マイスウ</t>
    </rPh>
    <rPh sb="23" eb="26">
      <t>カクニンショ</t>
    </rPh>
    <rPh sb="26" eb="27">
      <t>オヨ</t>
    </rPh>
    <rPh sb="30" eb="32">
      <t>サクセイ</t>
    </rPh>
    <rPh sb="32" eb="35">
      <t>ショウメイショ</t>
    </rPh>
    <rPh sb="39" eb="41">
      <t>センキョ</t>
    </rPh>
    <rPh sb="42" eb="44">
      <t>キジツ</t>
    </rPh>
    <rPh sb="44" eb="45">
      <t>ゴ</t>
    </rPh>
    <rPh sb="45" eb="46">
      <t>スミ</t>
    </rPh>
    <phoneticPr fontId="1"/>
  </si>
  <si>
    <t>当座</t>
    <rPh sb="0" eb="2">
      <t>トウザ</t>
    </rPh>
    <phoneticPr fontId="1"/>
  </si>
  <si>
    <t>かに提出してください。</t>
    <rPh sb="2" eb="4">
      <t>テイシュツ</t>
    </rPh>
    <phoneticPr fontId="1"/>
  </si>
  <si>
    <t>(2)</t>
    <phoneticPr fontId="1"/>
  </si>
  <si>
    <t>　この請求書には、作成したビラの見本１枚（２種類の場合には各１枚）を添付してください。</t>
    <rPh sb="3" eb="6">
      <t>セイキュウショ</t>
    </rPh>
    <rPh sb="9" eb="11">
      <t>サクセイ</t>
    </rPh>
    <rPh sb="16" eb="18">
      <t>ミホン</t>
    </rPh>
    <rPh sb="19" eb="20">
      <t>マイ</t>
    </rPh>
    <rPh sb="22" eb="24">
      <t>シュルイ</t>
    </rPh>
    <rPh sb="25" eb="27">
      <t>バアイ</t>
    </rPh>
    <rPh sb="29" eb="30">
      <t>カク</t>
    </rPh>
    <rPh sb="31" eb="32">
      <t>マイ</t>
    </rPh>
    <rPh sb="34" eb="36">
      <t>テンプ</t>
    </rPh>
    <phoneticPr fontId="1"/>
  </si>
  <si>
    <t>　「請求金額」には、消費税額を含んだ金額を記載してください。</t>
    <phoneticPr fontId="1"/>
  </si>
  <si>
    <t>（別紙）</t>
    <rPh sb="1" eb="3">
      <t>ベッシ</t>
    </rPh>
    <phoneticPr fontId="1"/>
  </si>
  <si>
    <t>請求内訳書</t>
    <rPh sb="0" eb="2">
      <t>セイキュウ</t>
    </rPh>
    <rPh sb="2" eb="5">
      <t>ウチワケショ</t>
    </rPh>
    <phoneticPr fontId="1"/>
  </si>
  <si>
    <t>基準限度額</t>
    <rPh sb="0" eb="2">
      <t>キジュン</t>
    </rPh>
    <rPh sb="2" eb="4">
      <t>ゲンド</t>
    </rPh>
    <rPh sb="4" eb="5">
      <t>ガク</t>
    </rPh>
    <phoneticPr fontId="1"/>
  </si>
  <si>
    <t>　</t>
    <phoneticPr fontId="1"/>
  </si>
  <si>
    <t>単 価
(A)</t>
    <rPh sb="0" eb="1">
      <t>タン</t>
    </rPh>
    <rPh sb="2" eb="3">
      <t>アタイ</t>
    </rPh>
    <phoneticPr fontId="1"/>
  </si>
  <si>
    <t>枚 数
(B)</t>
    <rPh sb="0" eb="1">
      <t>マイ</t>
    </rPh>
    <rPh sb="2" eb="3">
      <t>スウ</t>
    </rPh>
    <phoneticPr fontId="1"/>
  </si>
  <si>
    <r>
      <t xml:space="preserve">金額
</t>
    </r>
    <r>
      <rPr>
        <sz val="8"/>
        <color theme="1"/>
        <rFont val="ＭＳ 明朝"/>
        <family val="1"/>
        <charset val="128"/>
      </rPr>
      <t>(A)×(B)=(C)</t>
    </r>
    <rPh sb="0" eb="2">
      <t>キンガク</t>
    </rPh>
    <phoneticPr fontId="1"/>
  </si>
  <si>
    <t>単 価
(D)</t>
    <rPh sb="0" eb="1">
      <t>タン</t>
    </rPh>
    <rPh sb="2" eb="3">
      <t>アタイ</t>
    </rPh>
    <phoneticPr fontId="1"/>
  </si>
  <si>
    <t>枚 数
(E)</t>
    <rPh sb="0" eb="1">
      <t>マイ</t>
    </rPh>
    <rPh sb="2" eb="3">
      <t>スウ</t>
    </rPh>
    <phoneticPr fontId="1"/>
  </si>
  <si>
    <r>
      <t xml:space="preserve">金額
</t>
    </r>
    <r>
      <rPr>
        <sz val="8"/>
        <color theme="1"/>
        <rFont val="ＭＳ 明朝"/>
        <family val="1"/>
        <charset val="128"/>
      </rPr>
      <t>(D)×(E)=(F)</t>
    </r>
    <rPh sb="0" eb="2">
      <t>キンガク</t>
    </rPh>
    <phoneticPr fontId="1"/>
  </si>
  <si>
    <t>単 価
(G)</t>
    <rPh sb="0" eb="1">
      <t>タン</t>
    </rPh>
    <rPh sb="2" eb="3">
      <t>アタイ</t>
    </rPh>
    <phoneticPr fontId="1"/>
  </si>
  <si>
    <t>枚 数
(H)</t>
    <rPh sb="0" eb="1">
      <t>マイ</t>
    </rPh>
    <rPh sb="2" eb="3">
      <t>スウ</t>
    </rPh>
    <phoneticPr fontId="1"/>
  </si>
  <si>
    <r>
      <t xml:space="preserve">金額
</t>
    </r>
    <r>
      <rPr>
        <sz val="8"/>
        <color theme="1"/>
        <rFont val="ＭＳ 明朝"/>
        <family val="1"/>
        <charset val="128"/>
      </rPr>
      <t>(G)×(H)=(I)</t>
    </r>
    <rPh sb="0" eb="2">
      <t>キンガク</t>
    </rPh>
    <phoneticPr fontId="1"/>
  </si>
  <si>
    <t>　（E）欄には、確認書により確認された作成枚数を記載してください。</t>
    <rPh sb="8" eb="11">
      <t>カクニンショ</t>
    </rPh>
    <rPh sb="14" eb="16">
      <t>カクニン</t>
    </rPh>
    <rPh sb="19" eb="21">
      <t>サクセイ</t>
    </rPh>
    <rPh sb="21" eb="23">
      <t>マイスウ</t>
    </rPh>
    <rPh sb="24" eb="26">
      <t>キサイ</t>
    </rPh>
    <phoneticPr fontId="1"/>
  </si>
  <si>
    <t>　（G）欄には、（A）欄と（D)欄とを比較して少ない方の額を記載してください。</t>
    <rPh sb="11" eb="12">
      <t>ラン</t>
    </rPh>
    <rPh sb="16" eb="17">
      <t>ラン</t>
    </rPh>
    <rPh sb="19" eb="21">
      <t>ヒカク</t>
    </rPh>
    <rPh sb="23" eb="24">
      <t>スク</t>
    </rPh>
    <rPh sb="26" eb="27">
      <t>ホウ</t>
    </rPh>
    <rPh sb="28" eb="29">
      <t>ガク</t>
    </rPh>
    <rPh sb="30" eb="32">
      <t>キサイ</t>
    </rPh>
    <phoneticPr fontId="1"/>
  </si>
  <si>
    <t>(3)</t>
    <phoneticPr fontId="1"/>
  </si>
  <si>
    <t>　（H）欄には、（B）欄と（E)欄とを比較して少ない方の枚数を記載してください。</t>
    <rPh sb="11" eb="12">
      <t>ラン</t>
    </rPh>
    <rPh sb="16" eb="17">
      <t>ラン</t>
    </rPh>
    <rPh sb="19" eb="21">
      <t>ヒカク</t>
    </rPh>
    <rPh sb="23" eb="24">
      <t>スク</t>
    </rPh>
    <rPh sb="26" eb="27">
      <t>ホウ</t>
    </rPh>
    <rPh sb="28" eb="30">
      <t>マイスウ</t>
    </rPh>
    <rPh sb="31" eb="33">
      <t>キサイ</t>
    </rPh>
    <phoneticPr fontId="1"/>
  </si>
  <si>
    <t>　「契約内容」欄の「作成契約金額」には、消費税等を含んだ金額を記載してください。</t>
    <rPh sb="2" eb="4">
      <t>ケイヤク</t>
    </rPh>
    <rPh sb="4" eb="6">
      <t>ナイヨウ</t>
    </rPh>
    <rPh sb="7" eb="8">
      <t>ラン</t>
    </rPh>
    <rPh sb="10" eb="12">
      <t>サクセイ</t>
    </rPh>
    <rPh sb="12" eb="14">
      <t>ケイヤク</t>
    </rPh>
    <rPh sb="14" eb="16">
      <t>キンガク</t>
    </rPh>
    <rPh sb="20" eb="23">
      <t>ショウヒゼイ</t>
    </rPh>
    <rPh sb="23" eb="24">
      <t>トウ</t>
    </rPh>
    <rPh sb="25" eb="26">
      <t>フク</t>
    </rPh>
    <rPh sb="28" eb="30">
      <t>キンガク</t>
    </rPh>
    <rPh sb="31" eb="33">
      <t>キサイ</t>
    </rPh>
    <phoneticPr fontId="1"/>
  </si>
  <si>
    <t>　次のとおりビラを作成したものであることを証明します。</t>
    <rPh sb="9" eb="11">
      <t>サクセイ</t>
    </rPh>
    <rPh sb="21" eb="23">
      <t>ショウメイ</t>
    </rPh>
    <phoneticPr fontId="1"/>
  </si>
  <si>
    <t>金融機関コード</t>
    <rPh sb="0" eb="2">
      <t>キンユウ</t>
    </rPh>
    <rPh sb="2" eb="4">
      <t>キカン</t>
    </rPh>
    <phoneticPr fontId="1"/>
  </si>
  <si>
    <t>令和</t>
    <phoneticPr fontId="1"/>
  </si>
  <si>
    <t>※公営の限度枚数　1,600枚</t>
    <rPh sb="1" eb="3">
      <t>コウエイ</t>
    </rPh>
    <rPh sb="4" eb="6">
      <t>ゲンド</t>
    </rPh>
    <rPh sb="6" eb="8">
      <t>マイスウ</t>
    </rPh>
    <rPh sb="14" eb="15">
      <t>マイ</t>
    </rPh>
    <phoneticPr fontId="1"/>
  </si>
  <si>
    <t>1)　枚数　1,600枚</t>
    <rPh sb="3" eb="5">
      <t>マイスウ</t>
    </rPh>
    <rPh sb="11" eb="12">
      <t>マイ</t>
    </rPh>
    <phoneticPr fontId="1"/>
  </si>
  <si>
    <t>次の金額の支払を請求します。</t>
    <phoneticPr fontId="1"/>
  </si>
  <si>
    <t>　（以下「乙」という。）とは、</t>
    <rPh sb="2" eb="4">
      <t>イカ</t>
    </rPh>
    <rPh sb="5" eb="6">
      <t>オツ</t>
    </rPh>
    <phoneticPr fontId="1"/>
  </si>
  <si>
    <t>甲の使用する選挙運動用ビラの作成について次のとおり契約する。</t>
    <rPh sb="0" eb="1">
      <t>コウ</t>
    </rPh>
    <rPh sb="2" eb="4">
      <t>シヨウ</t>
    </rPh>
    <rPh sb="6" eb="8">
      <t>センキョ</t>
    </rPh>
    <rPh sb="8" eb="11">
      <t>ウンドウヨウ</t>
    </rPh>
    <rPh sb="14" eb="16">
      <t>サクセイ</t>
    </rPh>
    <rPh sb="20" eb="21">
      <t>ツギ</t>
    </rPh>
    <rPh sb="25" eb="27">
      <t>ケイヤク</t>
    </rPh>
    <phoneticPr fontId="1"/>
  </si>
  <si>
    <t>なった場合は、甲は乙に対し、契約金額全額を速やかに支払うものとする。</t>
    <rPh sb="3" eb="5">
      <t>バアイ</t>
    </rPh>
    <rPh sb="7" eb="8">
      <t>コウ</t>
    </rPh>
    <rPh sb="9" eb="10">
      <t>オツ</t>
    </rPh>
    <rPh sb="11" eb="12">
      <t>タイ</t>
    </rPh>
    <rPh sb="14" eb="16">
      <t>ケイヤク</t>
    </rPh>
    <rPh sb="16" eb="18">
      <t>キンガク</t>
    </rPh>
    <rPh sb="18" eb="20">
      <t>ゼンガク</t>
    </rPh>
    <rPh sb="21" eb="22">
      <t>スミ</t>
    </rPh>
    <rPh sb="25" eb="27">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</si>
  <si>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</si>
  <si>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</si>
  <si>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</si>
  <si>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　「前回までの累積枚数」には、他のビラ作成業者によって作成された枚数を含めて記載してください。</t>
    <rPh sb="9" eb="11">
      <t>マイスウ</t>
    </rPh>
    <rPh sb="19" eb="21">
      <t>サクセイ</t>
    </rPh>
    <rPh sb="21" eb="23">
      <t>ギョウシャ</t>
    </rPh>
    <rPh sb="27" eb="29">
      <t>サクセイ</t>
    </rPh>
    <rPh sb="32" eb="34">
      <t>マイスウ</t>
    </rPh>
    <phoneticPr fontId="1"/>
  </si>
  <si>
    <t>(4)</t>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</si>
  <si>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</si>
  <si>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　候補者本人が届け出る場合にあっては本人確認書類の提示又は提出を、その代理人が申請する場合にあっ</t>
    <rPh sb="1" eb="4">
      <t>コウホシャ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1">
      <t>シンセイ</t>
    </rPh>
    <phoneticPr fontId="1"/>
  </si>
  <si>
    <t>様式第２号</t>
    <rPh sb="2" eb="3">
      <t>ダイ</t>
    </rPh>
    <rPh sb="4" eb="5">
      <t>ゴウ</t>
    </rPh>
    <phoneticPr fontId="1"/>
  </si>
  <si>
    <t>契約の相手方の氏名又は名称及び住所並びに法人にあってはその代表者の氏名</t>
    <rPh sb="0" eb="2">
      <t>ケイヤク</t>
    </rPh>
    <rPh sb="3" eb="5">
      <t>アイテ</t>
    </rPh>
    <rPh sb="5" eb="6">
      <t>カタ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1"/>
  </si>
  <si>
    <t>様式第５号</t>
    <rPh sb="2" eb="3">
      <t>ダイ</t>
    </rPh>
    <rPh sb="4" eb="5">
      <t>ゴウ</t>
    </rPh>
    <phoneticPr fontId="1"/>
  </si>
  <si>
    <t>ビラ業者の氏名又は名称及び住所並びに法人にあってはその代表者の氏名</t>
    <rPh sb="2" eb="4">
      <t>ギョウシャ</t>
    </rPh>
    <rPh sb="5" eb="7">
      <t>シメイ</t>
    </rPh>
    <rPh sb="7" eb="8">
      <t>マタ</t>
    </rPh>
    <rPh sb="9" eb="11">
      <t>メイショウ</t>
    </rPh>
    <rPh sb="11" eb="12">
      <t>オヨ</t>
    </rPh>
    <rPh sb="13" eb="15">
      <t>ジュウショ</t>
    </rPh>
    <rPh sb="15" eb="16">
      <t>ナラ</t>
    </rPh>
    <phoneticPr fontId="1"/>
  </si>
  <si>
    <t>（法人にあってはその代表者の氏名）</t>
    <rPh sb="1" eb="3">
      <t>ホウジン</t>
    </rPh>
    <rPh sb="10" eb="13">
      <t>ダイヒョウシャ</t>
    </rPh>
    <rPh sb="14" eb="16">
      <t>シメイ</t>
    </rPh>
    <phoneticPr fontId="1"/>
  </si>
  <si>
    <t>波佐見　太郎</t>
    <rPh sb="4" eb="6">
      <t>タロウ</t>
    </rPh>
    <phoneticPr fontId="1"/>
  </si>
  <si>
    <t>　ただし、甲に係る供託物が公職選挙法第93条の規定により波佐見町に帰属することと</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</si>
  <si>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波佐見町選挙管理委員会委員長　様</t>
    <rPh sb="4" eb="6">
      <t>センキョ</t>
    </rPh>
    <rPh sb="6" eb="8">
      <t>カンリ</t>
    </rPh>
    <rPh sb="8" eb="11">
      <t>イインカイ</t>
    </rPh>
    <rPh sb="11" eb="14">
      <t>イインチョウ</t>
    </rPh>
    <rPh sb="15" eb="16">
      <t>サマ</t>
    </rPh>
    <phoneticPr fontId="1"/>
  </si>
  <si>
    <t>　この申請書は、ビラ作成業者ごとに別々に候補者から波佐見町選挙管理委員会に提出してください。</t>
    <rPh sb="10" eb="12">
      <t>サクセイ</t>
    </rPh>
    <rPh sb="12" eb="14">
      <t>ギョウシャ</t>
    </rPh>
    <phoneticPr fontId="1"/>
  </si>
  <si>
    <t>　ビラ作成業者が波佐見町に支払を請求するときは、この証明書を請求書に添付してください。</t>
    <rPh sb="3" eb="5">
      <t>サクセイ</t>
    </rPh>
    <phoneticPr fontId="1"/>
  </si>
  <si>
    <t>　波佐見町議会議員及び波佐見町長の選挙における選挙運動の公費負担に関する条例第８条の規定により、</t>
    <rPh sb="5" eb="7">
      <t>ギカイ</t>
    </rPh>
    <rPh sb="7" eb="9">
      <t>ギイン</t>
    </rPh>
    <rPh sb="9" eb="10">
      <t>オヨ</t>
    </rPh>
    <rPh sb="15" eb="16">
      <t>チョウ</t>
    </rPh>
    <rPh sb="17" eb="19">
      <t>センキョ</t>
    </rPh>
    <rPh sb="23" eb="25">
      <t>センキョ</t>
    </rPh>
    <rPh sb="25" eb="27">
      <t>ウンドウ</t>
    </rPh>
    <rPh sb="28" eb="30">
      <t>コウヒ</t>
    </rPh>
    <rPh sb="30" eb="32">
      <t>フタン</t>
    </rPh>
    <rPh sb="33" eb="34">
      <t>カン</t>
    </rPh>
    <rPh sb="36" eb="38">
      <t>ジョウレイ</t>
    </rPh>
    <phoneticPr fontId="1"/>
  </si>
  <si>
    <t>波佐見町長　様</t>
    <rPh sb="6" eb="7">
      <t>サマ</t>
    </rPh>
    <phoneticPr fontId="1"/>
  </si>
  <si>
    <t>　候補者が供託物を没収された場合には、波佐見町に支払を請求することはできません。</t>
  </si>
  <si>
    <t>波佐見町○○郷１６８番地２</t>
    <rPh sb="10" eb="12">
      <t>バンチ</t>
    </rPh>
    <phoneticPr fontId="1"/>
  </si>
  <si>
    <t>波佐見町△△郷２番地</t>
    <rPh sb="8" eb="9">
      <t>バン</t>
    </rPh>
    <rPh sb="9" eb="10">
      <t>チ</t>
    </rPh>
    <phoneticPr fontId="1"/>
  </si>
  <si>
    <t>9</t>
    <phoneticPr fontId="1"/>
  </si>
  <si>
    <t>※公営の限度額　7円73銭（1枚あたり）</t>
    <rPh sb="1" eb="3">
      <t>コウエイ</t>
    </rPh>
    <rPh sb="4" eb="6">
      <t>ゲンド</t>
    </rPh>
    <rPh sb="6" eb="7">
      <t>ガク</t>
    </rPh>
    <rPh sb="9" eb="10">
      <t>エン</t>
    </rPh>
    <rPh sb="12" eb="13">
      <t>セン</t>
    </rPh>
    <rPh sb="15" eb="16">
      <t>マイ</t>
    </rPh>
    <phoneticPr fontId="1"/>
  </si>
  <si>
    <t>選挙運動用ビラ作成契約届出書</t>
    <rPh sb="0" eb="2">
      <t>センキョ</t>
    </rPh>
    <rPh sb="2" eb="5">
      <t>ウンドウヨウ</t>
    </rPh>
    <rPh sb="7" eb="9">
      <t>サクセイ</t>
    </rPh>
    <rPh sb="9" eb="11">
      <t>ケイヤク</t>
    </rPh>
    <rPh sb="11" eb="14">
      <t>トドケデショ</t>
    </rPh>
    <phoneticPr fontId="1"/>
  </si>
  <si>
    <t>選挙運動用ビラ作成証明書</t>
    <rPh sb="0" eb="2">
      <t>センキョ</t>
    </rPh>
    <rPh sb="2" eb="5">
      <t>ウンドウヨウ</t>
    </rPh>
    <rPh sb="7" eb="9">
      <t>サクセイ</t>
    </rPh>
    <rPh sb="9" eb="12">
      <t>ショウメイショ</t>
    </rPh>
    <phoneticPr fontId="1"/>
  </si>
  <si>
    <t>2)　限度額　7円73銭（単価）×当該作成枚数＝限度額</t>
    <rPh sb="3" eb="5">
      <t>ゲンド</t>
    </rPh>
    <rPh sb="5" eb="6">
      <t>ガク</t>
    </rPh>
    <rPh sb="8" eb="9">
      <t>エン</t>
    </rPh>
    <rPh sb="11" eb="12">
      <t>セン</t>
    </rPh>
    <rPh sb="13" eb="15">
      <t>タンカ</t>
    </rPh>
    <rPh sb="17" eb="19">
      <t>トウガイ</t>
    </rPh>
    <rPh sb="19" eb="21">
      <t>サクセイ</t>
    </rPh>
    <rPh sb="21" eb="23">
      <t>マイスウ</t>
    </rPh>
    <rPh sb="24" eb="26">
      <t>ゲンド</t>
    </rPh>
    <rPh sb="26" eb="27">
      <t>ガク</t>
    </rPh>
    <phoneticPr fontId="1"/>
  </si>
  <si>
    <t>　候補者本人が届け出る場合にあっては本人確認書類の提示又は提出を、その代理人が申請する場合に</t>
    <rPh sb="1" eb="4">
      <t>コウホシャ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1">
      <t>シンセイ</t>
    </rPh>
    <phoneticPr fontId="1"/>
  </si>
  <si>
    <t>あっては委任状の提示又は提出及び該当代理人の本人確認書類の提示又は提出を行うこと。ただし、</t>
    <rPh sb="8" eb="10">
      <t>テイジ</t>
    </rPh>
    <rPh sb="10" eb="11">
      <t>マタ</t>
    </rPh>
    <rPh sb="12" eb="14">
      <t>テイシュツ</t>
    </rPh>
    <rPh sb="14" eb="15">
      <t>オヨ</t>
    </rPh>
    <rPh sb="16" eb="18">
      <t>ガイトウ</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1"/>
  </si>
  <si>
    <t>候補者本人の署名その他の措置がある場合はこの限りではない。</t>
    <rPh sb="12" eb="14">
      <t>ソチ</t>
    </rPh>
    <rPh sb="17" eb="19">
      <t>バアイ</t>
    </rPh>
    <rPh sb="22" eb="23">
      <t>カギ</t>
    </rPh>
    <phoneticPr fontId="1"/>
  </si>
  <si>
    <t>　次のビラの作成枚数につき、波佐見町議会議員及び波佐見町長の選挙における選挙運動の公費負担に</t>
    <rPh sb="6" eb="8">
      <t>サクセイ</t>
    </rPh>
    <rPh sb="8" eb="10">
      <t>マイスウ</t>
    </rPh>
    <rPh sb="18" eb="20">
      <t>ギカイ</t>
    </rPh>
    <rPh sb="20" eb="22">
      <t>ギイン</t>
    </rPh>
    <rPh sb="22" eb="23">
      <t>オヨ</t>
    </rPh>
    <rPh sb="28" eb="29">
      <t>チョウ</t>
    </rPh>
    <rPh sb="30" eb="32">
      <t>センキョ</t>
    </rPh>
    <rPh sb="36" eb="38">
      <t>センキョ</t>
    </rPh>
    <rPh sb="38" eb="40">
      <t>ウンドウ</t>
    </rPh>
    <rPh sb="41" eb="43">
      <t>コウヒ</t>
    </rPh>
    <rPh sb="43" eb="45">
      <t>フタン</t>
    </rPh>
    <phoneticPr fontId="1"/>
  </si>
  <si>
    <t>関する条例第８条の規定による確認を受けたいので申請します。</t>
    <rPh sb="23" eb="25">
      <t>シンセイ</t>
    </rPh>
    <phoneticPr fontId="1"/>
  </si>
  <si>
    <t>ては委任状の提示又は提出及び該当代理人の本人確認書類の提示又は提出を行うこと。ただし、候補者本人</t>
    <rPh sb="2" eb="5">
      <t>イニンジョウ</t>
    </rPh>
    <rPh sb="6" eb="8">
      <t>テイジ</t>
    </rPh>
    <rPh sb="8" eb="9">
      <t>マタ</t>
    </rPh>
    <rPh sb="10" eb="12">
      <t>テイシュツ</t>
    </rPh>
    <rPh sb="12" eb="13">
      <t>オヨ</t>
    </rPh>
    <rPh sb="14" eb="16">
      <t>ガイトウ</t>
    </rPh>
    <rPh sb="16" eb="19">
      <t>ダイリニン</t>
    </rPh>
    <rPh sb="20" eb="22">
      <t>ホンニン</t>
    </rPh>
    <rPh sb="22" eb="24">
      <t>カクニン</t>
    </rPh>
    <rPh sb="24" eb="26">
      <t>ショルイ</t>
    </rPh>
    <rPh sb="27" eb="29">
      <t>テイジ</t>
    </rPh>
    <rPh sb="29" eb="30">
      <t>マタ</t>
    </rPh>
    <rPh sb="31" eb="33">
      <t>テイシュツ</t>
    </rPh>
    <rPh sb="34" eb="35">
      <t>オコナ</t>
    </rPh>
    <phoneticPr fontId="1"/>
  </si>
  <si>
    <t>の署名その他の措置がある場合はこの限りではない。</t>
    <rPh sb="17" eb="18">
      <t>カギ</t>
    </rPh>
    <phoneticPr fontId="1"/>
  </si>
  <si>
    <t>　この証明書は、作成の実績に基づいて、ビラ作成業者ごとに別々に作成し、候補者からビラ業者に提</t>
    <rPh sb="8" eb="10">
      <t>サクセイ</t>
    </rPh>
    <rPh sb="21" eb="23">
      <t>サクセイ</t>
    </rPh>
    <rPh sb="23" eb="25">
      <t>ギョウシャ</t>
    </rPh>
    <rPh sb="35" eb="38">
      <t>コウホシャ</t>
    </rPh>
    <rPh sb="42" eb="44">
      <t>ギョウシャ</t>
    </rPh>
    <rPh sb="45" eb="46">
      <t>テイ</t>
    </rPh>
    <phoneticPr fontId="1"/>
  </si>
  <si>
    <t>出してください。</t>
    <phoneticPr fontId="1"/>
  </si>
  <si>
    <t>　この証明書を発行した候補者について供託物が没収された場合には、ビラ作成業者は、波佐見町に支</t>
    <rPh sb="34" eb="36">
      <t>サクセイ</t>
    </rPh>
    <rPh sb="45" eb="46">
      <t>シ</t>
    </rPh>
    <phoneticPr fontId="1"/>
  </si>
  <si>
    <t>払を請求することはできません。</t>
    <phoneticPr fontId="1"/>
  </si>
  <si>
    <t>様式第１号</t>
    <rPh sb="2" eb="3">
      <t>ダイ</t>
    </rPh>
    <rPh sb="4" eb="5">
      <t>ゴウ</t>
    </rPh>
    <phoneticPr fontId="1"/>
  </si>
  <si>
    <t>（その２）</t>
    <phoneticPr fontId="1"/>
  </si>
  <si>
    <t>（その１）</t>
    <phoneticPr fontId="1"/>
  </si>
  <si>
    <t>様式第６号</t>
    <rPh sb="2" eb="3">
      <t>ダイ</t>
    </rPh>
    <rPh sb="4" eb="5">
      <t>ゴウ</t>
    </rPh>
    <phoneticPr fontId="1"/>
  </si>
  <si>
    <t>より波佐見町に帰属することにならない限りにおいて、乙は、波佐見町議会議員及び波</t>
    <rPh sb="7" eb="9">
      <t>キゾク</t>
    </rPh>
    <rPh sb="18" eb="19">
      <t>カギ</t>
    </rPh>
    <rPh sb="25" eb="26">
      <t>オツ</t>
    </rPh>
    <rPh sb="32" eb="34">
      <t>ギカイ</t>
    </rPh>
    <rPh sb="34" eb="36">
      <t>ギイン</t>
    </rPh>
    <rPh sb="36" eb="37">
      <t>オヨ</t>
    </rPh>
    <phoneticPr fontId="1"/>
  </si>
  <si>
    <t>佐見町長の選挙における選挙運動の公費負担に関する条例に基づき波佐見町に対し請求</t>
    <rPh sb="5" eb="7">
      <t>センキョ</t>
    </rPh>
    <rPh sb="11" eb="13">
      <t>センキョ</t>
    </rPh>
    <rPh sb="13" eb="15">
      <t>ウンドウ</t>
    </rPh>
    <rPh sb="16" eb="18">
      <t>コウヒ</t>
    </rPh>
    <rPh sb="18" eb="20">
      <t>フタン</t>
    </rPh>
    <rPh sb="21" eb="22">
      <t>カン</t>
    </rPh>
    <rPh sb="24" eb="26">
      <t>ジョウレイ</t>
    </rPh>
    <rPh sb="27" eb="28">
      <t>モト</t>
    </rPh>
    <rPh sb="35" eb="36">
      <t>タイ</t>
    </rPh>
    <rPh sb="37" eb="39">
      <t>セイキュウ</t>
    </rPh>
    <phoneticPr fontId="1"/>
  </si>
  <si>
    <t>するものとし、甲は請求に必要な手続きを遅延なく行わなければならない。この場合に</t>
    <rPh sb="7" eb="8">
      <t>コウ</t>
    </rPh>
    <rPh sb="9" eb="11">
      <t>セイキュウ</t>
    </rPh>
    <rPh sb="12" eb="14">
      <t>ヒツヨウ</t>
    </rPh>
    <rPh sb="15" eb="17">
      <t>テツヅ</t>
    </rPh>
    <rPh sb="19" eb="21">
      <t>チエン</t>
    </rPh>
    <rPh sb="23" eb="24">
      <t>オコナ</t>
    </rPh>
    <rPh sb="36" eb="38">
      <t>バアイ</t>
    </rPh>
    <phoneticPr fontId="1"/>
  </si>
  <si>
    <t>おいて、乙が波佐見町に請求することができる金額が契約金額に満たないときは、甲は</t>
    <rPh sb="11" eb="13">
      <t>セイキュウ</t>
    </rPh>
    <rPh sb="21" eb="23">
      <t>キンガク</t>
    </rPh>
    <rPh sb="24" eb="26">
      <t>ケイヤク</t>
    </rPh>
    <rPh sb="26" eb="28">
      <t>キンガク</t>
    </rPh>
    <rPh sb="29" eb="30">
      <t>ミ</t>
    </rPh>
    <rPh sb="37" eb="38">
      <t>コウ</t>
    </rPh>
    <phoneticPr fontId="1"/>
  </si>
  <si>
    <t>乙に対し、不足額を速やかに支払うものとする。</t>
    <rPh sb="13" eb="15">
      <t>シハラ</t>
    </rPh>
    <phoneticPr fontId="1"/>
  </si>
  <si>
    <t>〇</t>
    <phoneticPr fontId="1"/>
  </si>
  <si>
    <t>令和６年１０月６日執行波佐見町議会議員一般選挙</t>
    <rPh sb="0" eb="2">
      <t>レイワ</t>
    </rPh>
    <rPh sb="3" eb="4">
      <t>ネン</t>
    </rPh>
    <rPh sb="6" eb="7">
      <t>ガツ</t>
    </rPh>
    <rPh sb="8" eb="9">
      <t>ニチ</t>
    </rPh>
    <rPh sb="9" eb="11">
      <t>シッコウ</t>
    </rPh>
    <rPh sb="15" eb="17">
      <t>ギカイ</t>
    </rPh>
    <rPh sb="17" eb="19">
      <t>ギイン</t>
    </rPh>
    <rPh sb="19" eb="23">
      <t>イッパンセンキョ</t>
    </rPh>
    <phoneticPr fontId="1"/>
  </si>
  <si>
    <t>波佐見町議会議員一般選挙候補者</t>
    <rPh sb="4" eb="6">
      <t>ギカイ</t>
    </rPh>
    <rPh sb="6" eb="8">
      <t>ギイン</t>
    </rPh>
    <rPh sb="8" eb="10">
      <t>イッパン</t>
    </rPh>
    <rPh sb="10" eb="12">
      <t>センキョ</t>
    </rPh>
    <rPh sb="12" eb="15">
      <t>コウホシャ</t>
    </rPh>
    <phoneticPr fontId="1"/>
  </si>
  <si>
    <t>令和６年１０月６日執行</t>
    <rPh sb="3" eb="4">
      <t>ネン</t>
    </rPh>
    <rPh sb="6" eb="7">
      <t>ガツ</t>
    </rPh>
    <rPh sb="8" eb="9">
      <t>ニチ</t>
    </rPh>
    <rPh sb="9" eb="11">
      <t>シッコウ</t>
    </rPh>
    <phoneticPr fontId="1"/>
  </si>
  <si>
    <t>２５</t>
    <phoneticPr fontId="1"/>
  </si>
  <si>
    <t>３０</t>
    <phoneticPr fontId="1"/>
  </si>
  <si>
    <t>１０</t>
    <phoneticPr fontId="1"/>
  </si>
  <si>
    <t>波佐見町議会議員一般選挙</t>
    <rPh sb="4" eb="6">
      <t>ギカイ</t>
    </rPh>
    <rPh sb="6" eb="8">
      <t>ギイン</t>
    </rPh>
    <rPh sb="8" eb="10">
      <t>イッパン</t>
    </rPh>
    <rPh sb="10" eb="12">
      <t>センキョ</t>
    </rPh>
    <rPh sb="11" eb="12">
      <t>ホセン</t>
    </rPh>
    <phoneticPr fontId="1"/>
  </si>
  <si>
    <t>=基本情報!B8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</si>
</sst>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_);[Red]\(#,##0\)"/>
    <numFmt numFmtId="179" formatCode="0.00_ "/>
    <numFmt numFmtId="180" formatCode="0_);[Red]\(0\)"/>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Ｐゴシック"/>
      <family val="2"/>
      <charset val="128"/>
      <scheme val="minor"/>
    </font>
    <font>
      <b/>
      <sz val="16"/>
      <color theme="1"/>
      <name val="ＭＳ ゴシック"/>
      <family val="3"/>
      <charset val="128"/>
    </font>
    <font>
      <sz val="8"/>
      <color theme="1"/>
      <name val="ＭＳ 明朝"/>
      <family val="1"/>
      <charset val="128"/>
    </font>
    <font>
      <sz val="8"/>
      <color theme="1"/>
      <name val="ＭＳ Ｐゴシック"/>
      <family val="2"/>
      <charset val="128"/>
      <scheme val="minor"/>
    </font>
    <font>
      <sz val="12"/>
      <color theme="1"/>
      <name val="ＭＳ 明朝"/>
      <family val="1"/>
      <charset val="128"/>
    </font>
    <font>
      <sz val="11"/>
      <color theme="1"/>
      <name val="ＭＳ ゴシック"/>
      <family val="3"/>
      <charset val="128"/>
    </font>
    <font>
      <sz val="11"/>
      <color rgb="FFFF0000"/>
      <name val="ＭＳ 明朝"/>
      <family val="1"/>
      <charset val="128"/>
    </font>
    <font>
      <sz val="11"/>
      <color theme="1"/>
      <name val="ＭＳ Ｐ明朝"/>
      <family val="1"/>
      <charset val="128"/>
    </font>
    <font>
      <sz val="9"/>
      <color theme="1"/>
      <name val="ＭＳ Ｐ明朝"/>
      <family val="1"/>
      <charset val="128"/>
    </font>
    <font>
      <b/>
      <sz val="20"/>
      <color theme="1"/>
      <name val="ＭＳ 明朝"/>
      <family val="1"/>
      <charset val="128"/>
    </font>
    <font>
      <b/>
      <sz val="20"/>
      <color theme="1"/>
      <name val="ＭＳ Ｐゴシック"/>
      <family val="2"/>
      <charset val="128"/>
      <scheme val="minor"/>
    </font>
    <font>
      <sz val="11"/>
      <color rgb="FF0070C0"/>
      <name val="ＭＳ Ｐ明朝"/>
      <family val="1"/>
      <charset val="128"/>
    </font>
    <font>
      <b/>
      <sz val="12"/>
      <color theme="1"/>
      <name val="ＭＳ Ｐ明朝"/>
      <family val="1"/>
      <charset val="128"/>
    </font>
    <font>
      <sz val="14"/>
      <color rgb="FFFF0000"/>
      <name val="ＭＳ 明朝"/>
      <family val="1"/>
      <charset val="128"/>
    </font>
    <font>
      <sz val="11"/>
      <color theme="1"/>
      <name val="ＭＳ Ｐゴシック"/>
      <family val="3"/>
      <charset val="128"/>
    </font>
    <font>
      <sz val="9"/>
      <color theme="1"/>
      <name val="ＭＳ Ｐゴシック"/>
      <family val="2"/>
      <charset val="128"/>
      <scheme val="minor"/>
    </font>
    <font>
      <sz val="11"/>
      <color theme="1"/>
      <name val="HG創英角ｺﾞｼｯｸUB"/>
      <family val="3"/>
      <charset val="128"/>
    </font>
    <font>
      <sz val="14"/>
      <color rgb="FFFF0000"/>
      <name val="HG創英角ｺﾞｼｯｸUB"/>
      <family val="3"/>
      <charset val="128"/>
    </font>
    <font>
      <sz val="11"/>
      <name val="ＭＳ Ｐ明朝"/>
      <family val="1"/>
      <charset val="128"/>
    </font>
    <font>
      <sz val="11"/>
      <name val="ＭＳ 明朝"/>
      <family val="1"/>
      <charset val="128"/>
    </font>
    <font>
      <sz val="14"/>
      <name val="ＭＳ 明朝"/>
      <family val="1"/>
      <charset val="128"/>
    </font>
    <font>
      <sz val="14"/>
      <color theme="1"/>
      <name val="ＭＳ 明朝"/>
      <family val="1"/>
      <charset val="128"/>
    </font>
    <font>
      <sz val="14"/>
      <color theme="1"/>
      <name val="ＭＳ Ｐゴシック"/>
      <family val="2"/>
      <charset val="128"/>
      <scheme val="minor"/>
    </font>
    <font>
      <sz val="14"/>
      <name val="ＭＳ Ｐゴシック"/>
      <family val="2"/>
      <charset val="128"/>
      <scheme val="minor"/>
    </font>
    <font>
      <sz val="10"/>
      <name val="ＭＳ 明朝"/>
      <family val="1"/>
      <charset val="128"/>
    </font>
    <font>
      <b/>
      <i/>
      <sz val="12"/>
      <color theme="1"/>
      <name val="ＭＳ ゴシック"/>
      <family val="3"/>
      <charset val="128"/>
    </font>
    <font>
      <sz val="11"/>
      <color theme="1"/>
      <name val="HG丸ｺﾞｼｯｸM-PRO"/>
      <family val="3"/>
      <charset val="128"/>
    </font>
    <font>
      <b/>
      <i/>
      <sz val="11"/>
      <color theme="1"/>
      <name val="ＭＳ ゴシック"/>
      <family val="3"/>
      <charset val="128"/>
    </font>
    <font>
      <b/>
      <i/>
      <sz val="10"/>
      <color theme="1"/>
      <name val="ＭＳ ゴシック"/>
      <family val="3"/>
      <charset val="128"/>
    </font>
    <font>
      <b/>
      <i/>
      <sz val="14"/>
      <color theme="1"/>
      <name val="ＭＳ ゴシック"/>
      <family val="3"/>
      <charset val="128"/>
    </font>
    <font>
      <b/>
      <i/>
      <sz val="14"/>
      <name val="ＭＳ ゴシック"/>
      <family val="3"/>
      <charset val="128"/>
    </font>
    <font>
      <sz val="16"/>
      <color theme="1"/>
      <name val="ＭＳ ゴシック"/>
      <family val="3"/>
      <charset val="128"/>
    </font>
    <font>
      <b/>
      <i/>
      <sz val="12"/>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42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0" xfId="0" applyFont="1">
      <alignment vertical="center"/>
    </xf>
    <xf numFmtId="49" fontId="3" fillId="0" borderId="0" xfId="0" applyNumberFormat="1" applyFont="1" applyAlignment="1">
      <alignment horizontal="right" vertical="center"/>
    </xf>
    <xf numFmtId="0" fontId="4" fillId="0" borderId="0" xfId="0" applyFont="1">
      <alignment vertical="center"/>
    </xf>
    <xf numFmtId="0" fontId="10" fillId="0" borderId="0" xfId="0" applyFont="1">
      <alignment vertical="center"/>
    </xf>
    <xf numFmtId="0" fontId="2" fillId="0" borderId="4" xfId="0" applyFont="1" applyBorder="1">
      <alignment vertical="center"/>
    </xf>
    <xf numFmtId="0" fontId="3" fillId="0" borderId="4" xfId="0" applyFont="1" applyBorder="1">
      <alignment vertical="center"/>
    </xf>
    <xf numFmtId="49" fontId="3" fillId="0" borderId="4"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7" xfId="0" applyNumberFormat="1" applyFont="1" applyBorder="1" applyAlignment="1">
      <alignment horizontal="right" vertical="center"/>
    </xf>
    <xf numFmtId="0" fontId="3" fillId="0" borderId="7" xfId="0" applyFont="1" applyBorder="1">
      <alignment vertical="center"/>
    </xf>
    <xf numFmtId="49" fontId="2" fillId="0" borderId="1" xfId="0" applyNumberFormat="1" applyFont="1" applyBorder="1">
      <alignment vertical="center"/>
    </xf>
    <xf numFmtId="49" fontId="2" fillId="0" borderId="4" xfId="0" applyNumberFormat="1" applyFont="1" applyBorder="1">
      <alignment vertical="center"/>
    </xf>
    <xf numFmtId="49" fontId="0" fillId="0" borderId="6" xfId="0" applyNumberFormat="1" applyBorder="1">
      <alignment vertical="center"/>
    </xf>
    <xf numFmtId="49" fontId="2" fillId="0" borderId="0" xfId="0" applyNumberFormat="1" applyFont="1" applyAlignment="1">
      <alignment horizontal="center" vertical="center"/>
    </xf>
    <xf numFmtId="49" fontId="0" fillId="0" borderId="1" xfId="0" applyNumberFormat="1" applyBorder="1">
      <alignment vertical="center"/>
    </xf>
    <xf numFmtId="49" fontId="0" fillId="0" borderId="4" xfId="0" applyNumberFormat="1" applyBorder="1">
      <alignment vertical="center"/>
    </xf>
    <xf numFmtId="49" fontId="0" fillId="0" borderId="31" xfId="0" applyNumberFormat="1" applyBorder="1">
      <alignment vertical="center"/>
    </xf>
    <xf numFmtId="0" fontId="11" fillId="0" borderId="0" xfId="0" applyFo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15" fillId="0" borderId="10" xfId="0" applyFont="1" applyBorder="1" applyAlignment="1">
      <alignment horizontal="distributed" vertical="center" indent="1"/>
    </xf>
    <xf numFmtId="0" fontId="11" fillId="0" borderId="11" xfId="0" applyFont="1" applyBorder="1">
      <alignment vertical="center"/>
    </xf>
    <xf numFmtId="0" fontId="15" fillId="0" borderId="0" xfId="0" applyFont="1">
      <alignment vertical="center"/>
    </xf>
    <xf numFmtId="0" fontId="12" fillId="0" borderId="0" xfId="0" applyFont="1">
      <alignment vertical="center"/>
    </xf>
    <xf numFmtId="0" fontId="16" fillId="0" borderId="0" xfId="0" applyFont="1">
      <alignment vertical="center"/>
    </xf>
    <xf numFmtId="0" fontId="11" fillId="0" borderId="3" xfId="0" applyFont="1" applyBorder="1">
      <alignment vertical="center"/>
    </xf>
    <xf numFmtId="49" fontId="11" fillId="0" borderId="33" xfId="0" applyNumberFormat="1" applyFont="1" applyBorder="1" applyAlignment="1" applyProtection="1">
      <alignment horizontal="center" vertical="center"/>
      <protection locked="0"/>
    </xf>
    <xf numFmtId="0" fontId="17" fillId="0" borderId="0" xfId="0" applyFont="1">
      <alignment vertical="center"/>
    </xf>
    <xf numFmtId="49" fontId="11" fillId="0" borderId="9" xfId="0" applyNumberFormat="1" applyFont="1" applyBorder="1">
      <alignment vertical="center"/>
    </xf>
    <xf numFmtId="49" fontId="11" fillId="0" borderId="2" xfId="0" applyNumberFormat="1" applyFont="1" applyBorder="1">
      <alignment vertical="center"/>
    </xf>
    <xf numFmtId="49" fontId="11" fillId="0" borderId="1" xfId="0" applyNumberFormat="1" applyFont="1" applyBorder="1" applyAlignment="1">
      <alignment horizontal="center" vertical="center"/>
    </xf>
    <xf numFmtId="0" fontId="11" fillId="0" borderId="7" xfId="0" applyFont="1" applyBorder="1">
      <alignment vertical="center"/>
    </xf>
    <xf numFmtId="49" fontId="11" fillId="0" borderId="30"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2" fillId="0" borderId="0" xfId="0" applyNumberFormat="1" applyFont="1" applyAlignment="1">
      <alignment horizontal="left" vertical="center"/>
    </xf>
    <xf numFmtId="0" fontId="20" fillId="0" borderId="0" xfId="0" applyFont="1">
      <alignment vertical="center"/>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15" fillId="0" borderId="1" xfId="0" applyFont="1" applyBorder="1" applyAlignment="1">
      <alignment horizontal="distributed" vertical="center" indent="1"/>
    </xf>
    <xf numFmtId="0" fontId="0" fillId="0" borderId="4" xfId="0" applyBorder="1" applyAlignment="1">
      <alignment horizontal="center" vertical="center"/>
    </xf>
    <xf numFmtId="0" fontId="0" fillId="0" borderId="6" xfId="0" applyBorder="1" applyAlignment="1">
      <alignment horizontal="center" vertical="center"/>
    </xf>
    <xf numFmtId="49" fontId="11" fillId="0" borderId="0" xfId="0" applyNumberFormat="1" applyFont="1" applyAlignment="1" applyProtection="1">
      <alignment horizontal="center" vertical="center"/>
      <protection locked="0"/>
    </xf>
    <xf numFmtId="49" fontId="11" fillId="0" borderId="0" xfId="0" applyNumberFormat="1" applyFont="1">
      <alignment vertical="center"/>
    </xf>
    <xf numFmtId="0" fontId="11" fillId="0" borderId="5" xfId="0" applyFont="1" applyBorder="1">
      <alignment vertical="center"/>
    </xf>
    <xf numFmtId="0" fontId="12" fillId="0" borderId="3" xfId="0" applyFont="1" applyBorder="1">
      <alignment vertical="center"/>
    </xf>
    <xf numFmtId="177" fontId="11" fillId="0" borderId="0" xfId="0" applyNumberFormat="1" applyFont="1">
      <alignment vertical="center"/>
    </xf>
    <xf numFmtId="0" fontId="2" fillId="0" borderId="0" xfId="0" applyFont="1" applyAlignment="1">
      <alignment horizontal="right" vertical="center"/>
    </xf>
    <xf numFmtId="0" fontId="0" fillId="0" borderId="14" xfId="0" applyBorder="1" applyAlignment="1">
      <alignment horizontal="distributed" vertical="center" indent="3"/>
    </xf>
    <xf numFmtId="0" fontId="22" fillId="0" borderId="0" xfId="0" applyFont="1">
      <alignment vertical="center"/>
    </xf>
    <xf numFmtId="0" fontId="23" fillId="0" borderId="0" xfId="0" applyFont="1">
      <alignment vertical="center"/>
    </xf>
    <xf numFmtId="0" fontId="23" fillId="0" borderId="0" xfId="0" applyFont="1" applyAlignment="1">
      <alignment vertical="center" shrinkToFit="1"/>
    </xf>
    <xf numFmtId="0" fontId="2" fillId="0" borderId="0" xfId="0" applyFont="1" applyAlignment="1">
      <alignment vertical="center" shrinkToFit="1"/>
    </xf>
    <xf numFmtId="176" fontId="2" fillId="0" borderId="0" xfId="0" applyNumberFormat="1" applyFont="1">
      <alignment vertical="center"/>
    </xf>
    <xf numFmtId="0" fontId="2" fillId="0" borderId="11" xfId="0" applyFont="1" applyBorder="1" applyAlignment="1">
      <alignment horizontal="center" vertical="center"/>
    </xf>
    <xf numFmtId="58" fontId="3" fillId="0" borderId="0" xfId="0" applyNumberFormat="1" applyFont="1">
      <alignment vertical="center"/>
    </xf>
    <xf numFmtId="0" fontId="3" fillId="0" borderId="0" xfId="0" applyFont="1" applyAlignment="1">
      <alignment vertical="center" shrinkToFit="1"/>
    </xf>
    <xf numFmtId="179" fontId="3" fillId="0" borderId="0" xfId="0" applyNumberFormat="1" applyFont="1">
      <alignment vertical="center"/>
    </xf>
    <xf numFmtId="0" fontId="28" fillId="0" borderId="0" xfId="0" applyFont="1">
      <alignment vertical="center"/>
    </xf>
    <xf numFmtId="0" fontId="0" fillId="0" borderId="0" xfId="0" applyAlignment="1">
      <alignment horizontal="left" vertical="center"/>
    </xf>
    <xf numFmtId="0" fontId="0" fillId="0" borderId="7" xfId="0" applyBorder="1" applyAlignment="1">
      <alignment horizontal="left" vertical="center"/>
    </xf>
    <xf numFmtId="0" fontId="11" fillId="0" borderId="0" xfId="0" applyFont="1" applyAlignment="1">
      <alignment horizontal="distributed" vertical="center" indent="5"/>
    </xf>
    <xf numFmtId="0" fontId="15" fillId="0" borderId="4" xfId="0" applyFont="1" applyBorder="1" applyAlignment="1">
      <alignment horizontal="distributed" vertical="center" indent="1"/>
    </xf>
    <xf numFmtId="49" fontId="11" fillId="0" borderId="0" xfId="0" applyNumberFormat="1" applyFont="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horizontal="distributed" vertical="center" indent="5"/>
    </xf>
    <xf numFmtId="49" fontId="29" fillId="0" borderId="0" xfId="0" applyNumberFormat="1" applyFont="1" applyAlignment="1">
      <alignment horizontal="left" vertical="center"/>
    </xf>
    <xf numFmtId="49" fontId="29" fillId="0" borderId="7" xfId="0" applyNumberFormat="1" applyFont="1" applyBorder="1" applyAlignment="1">
      <alignment horizontal="left" vertical="center"/>
    </xf>
    <xf numFmtId="176" fontId="23" fillId="0" borderId="0" xfId="0" applyNumberFormat="1" applyFont="1" applyAlignment="1">
      <alignment horizontal="center" vertical="center"/>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49" fontId="2" fillId="0" borderId="31"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30" xfId="0" applyFont="1" applyBorder="1">
      <alignment vertical="center"/>
    </xf>
    <xf numFmtId="0" fontId="2" fillId="0" borderId="30" xfId="0" applyFont="1" applyBorder="1" applyAlignment="1">
      <alignment horizontal="center" vertical="center"/>
    </xf>
    <xf numFmtId="0" fontId="19" fillId="0" borderId="0" xfId="0" applyFont="1" applyProtection="1">
      <alignment vertical="center"/>
      <protection locked="0"/>
    </xf>
    <xf numFmtId="0" fontId="2" fillId="0" borderId="0" xfId="0" applyFont="1" applyProtection="1">
      <alignment vertical="center"/>
      <protection locked="0"/>
    </xf>
    <xf numFmtId="176" fontId="33" fillId="0" borderId="0" xfId="0" applyNumberFormat="1" applyFont="1">
      <alignment vertical="center"/>
    </xf>
    <xf numFmtId="49" fontId="11" fillId="0" borderId="41" xfId="0" applyNumberFormat="1" applyFont="1" applyBorder="1" applyProtection="1">
      <alignment vertical="center"/>
      <protection locked="0"/>
    </xf>
    <xf numFmtId="0" fontId="11" fillId="0" borderId="29" xfId="0" applyFont="1" applyBorder="1" applyProtection="1">
      <alignment vertical="center"/>
      <protection locked="0"/>
    </xf>
    <xf numFmtId="0" fontId="0" fillId="0" borderId="42" xfId="0" applyBorder="1" applyProtection="1">
      <alignment vertical="center"/>
      <protection locked="0"/>
    </xf>
    <xf numFmtId="49" fontId="11" fillId="0" borderId="35" xfId="0" applyNumberFormat="1" applyFont="1" applyBorder="1" applyProtection="1">
      <alignment vertical="center"/>
      <protection locked="0"/>
    </xf>
    <xf numFmtId="0" fontId="11" fillId="0" borderId="36" xfId="0" applyFont="1" applyBorder="1" applyProtection="1">
      <alignment vertical="center"/>
      <protection locked="0"/>
    </xf>
    <xf numFmtId="0" fontId="0" fillId="0" borderId="37" xfId="0" applyBorder="1" applyProtection="1">
      <alignment vertical="center"/>
      <protection locked="0"/>
    </xf>
    <xf numFmtId="49" fontId="11" fillId="0" borderId="16" xfId="0" applyNumberFormat="1" applyFont="1" applyBorder="1" applyAlignment="1">
      <alignment horizontal="center" vertical="center" shrinkToFit="1"/>
    </xf>
    <xf numFmtId="0" fontId="11" fillId="0" borderId="49" xfId="0" applyFont="1" applyBorder="1" applyAlignment="1">
      <alignment horizontal="center" vertical="center" shrinkToFit="1"/>
    </xf>
    <xf numFmtId="176" fontId="11" fillId="0" borderId="43" xfId="0" applyNumberFormat="1" applyFont="1" applyBorder="1" applyProtection="1">
      <alignment vertical="center"/>
      <protection locked="0"/>
    </xf>
    <xf numFmtId="176" fontId="11" fillId="0" borderId="44" xfId="0" applyNumberFormat="1" applyFont="1" applyBorder="1" applyProtection="1">
      <alignment vertical="center"/>
      <protection locked="0"/>
    </xf>
    <xf numFmtId="0" fontId="21" fillId="0" borderId="0" xfId="0" applyFont="1">
      <alignment vertical="center"/>
    </xf>
    <xf numFmtId="0" fontId="0" fillId="0" borderId="0" xfId="0">
      <alignment vertical="center"/>
    </xf>
    <xf numFmtId="49" fontId="11" fillId="0" borderId="38" xfId="0" applyNumberFormat="1" applyFont="1" applyBorder="1" applyProtection="1">
      <alignment vertical="center"/>
      <protection locked="0"/>
    </xf>
    <xf numFmtId="0" fontId="11" fillId="0" borderId="39" xfId="0" applyFont="1" applyBorder="1" applyProtection="1">
      <alignment vertical="center"/>
      <protection locked="0"/>
    </xf>
    <xf numFmtId="0" fontId="0" fillId="0" borderId="40" xfId="0" applyBorder="1" applyProtection="1">
      <alignment vertical="center"/>
      <protection locked="0"/>
    </xf>
    <xf numFmtId="49" fontId="11" fillId="0" borderId="45" xfId="0" applyNumberFormat="1" applyFont="1" applyBorder="1" applyProtection="1">
      <alignment vertical="center"/>
      <protection locked="0"/>
    </xf>
    <xf numFmtId="0" fontId="11" fillId="0" borderId="46" xfId="0" applyFont="1" applyBorder="1" applyProtection="1">
      <alignment vertical="center"/>
      <protection locked="0"/>
    </xf>
    <xf numFmtId="0" fontId="0" fillId="0" borderId="47" xfId="0" applyBorder="1" applyProtection="1">
      <alignment vertical="center"/>
      <protection locked="0"/>
    </xf>
    <xf numFmtId="0" fontId="15" fillId="0" borderId="48" xfId="0" applyFont="1" applyBorder="1" applyAlignment="1">
      <alignment horizontal="distributed" vertical="center" indent="1"/>
    </xf>
    <xf numFmtId="0" fontId="11" fillId="0" borderId="46" xfId="0" applyFont="1" applyBorder="1" applyAlignment="1">
      <alignment horizontal="distributed" vertical="center" indent="1"/>
    </xf>
    <xf numFmtId="49" fontId="11" fillId="0" borderId="0" xfId="0" applyNumberFormat="1" applyFont="1" applyAlignment="1">
      <alignment horizontal="center" vertical="center"/>
    </xf>
    <xf numFmtId="0" fontId="11" fillId="0" borderId="0" xfId="0" applyFont="1" applyAlignment="1">
      <alignment horizontal="center" vertical="center"/>
    </xf>
    <xf numFmtId="176" fontId="18" fillId="0" borderId="9" xfId="0" applyNumberFormat="1" applyFont="1" applyBorder="1">
      <alignment vertical="center"/>
    </xf>
    <xf numFmtId="176" fontId="18" fillId="0" borderId="7" xfId="0" applyNumberFormat="1" applyFont="1" applyBorder="1">
      <alignment vertical="center"/>
    </xf>
    <xf numFmtId="0" fontId="2" fillId="0" borderId="0" xfId="0" applyFont="1" applyAlignment="1">
      <alignment horizontal="right" vertical="center" shrinkToFit="1"/>
    </xf>
    <xf numFmtId="0" fontId="0" fillId="0" borderId="0" xfId="0" applyAlignment="1">
      <alignment horizontal="right" vertical="center" shrinkToFit="1"/>
    </xf>
    <xf numFmtId="0" fontId="33" fillId="0" borderId="34"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176" fontId="33" fillId="0" borderId="34" xfId="0" applyNumberFormat="1" applyFont="1" applyBorder="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49" fontId="29" fillId="0" borderId="0" xfId="0" applyNumberFormat="1" applyFont="1" applyAlignment="1">
      <alignment vertical="center" shrinkToFit="1"/>
    </xf>
    <xf numFmtId="0" fontId="29" fillId="0" borderId="0" xfId="0" applyFont="1">
      <alignment vertical="center"/>
    </xf>
    <xf numFmtId="49" fontId="29" fillId="0" borderId="34" xfId="0" applyNumberFormat="1" applyFont="1" applyBorder="1" applyAlignment="1">
      <alignment horizontal="center" vertical="center" shrinkToFit="1"/>
    </xf>
    <xf numFmtId="0" fontId="0" fillId="0" borderId="34" xfId="0" applyBorder="1" applyAlignment="1">
      <alignment vertical="center" shrinkToFi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xf>
    <xf numFmtId="0" fontId="30" fillId="2" borderId="52"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0" xfId="0" applyFont="1" applyFill="1" applyAlignment="1">
      <alignment horizontal="center" vertical="center"/>
    </xf>
    <xf numFmtId="0" fontId="30" fillId="2" borderId="5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57"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29" fillId="0" borderId="34" xfId="0" applyNumberFormat="1" applyFont="1" applyBorder="1" applyAlignment="1">
      <alignment vertical="center" shrinkToFit="1"/>
    </xf>
    <xf numFmtId="0" fontId="29" fillId="0" borderId="34" xfId="0" applyFont="1" applyBorder="1" applyAlignment="1">
      <alignment vertical="center" shrinkToFit="1"/>
    </xf>
    <xf numFmtId="0" fontId="29" fillId="0" borderId="34" xfId="0" applyFont="1" applyBorder="1" applyAlignment="1">
      <alignment horizontal="center" vertical="center" shrinkToFit="1"/>
    </xf>
    <xf numFmtId="49" fontId="33" fillId="0" borderId="34" xfId="0" applyNumberFormat="1" applyFont="1" applyBorder="1" applyAlignment="1">
      <alignment horizontal="center" vertical="center"/>
    </xf>
    <xf numFmtId="0" fontId="33" fillId="0" borderId="34" xfId="0" applyFont="1" applyBorder="1" applyAlignment="1">
      <alignment horizontal="center" vertical="center"/>
    </xf>
    <xf numFmtId="176" fontId="33" fillId="0" borderId="34" xfId="0" applyNumberFormat="1" applyFont="1" applyBorder="1" applyAlignment="1">
      <alignment vertical="center" shrinkToFit="1"/>
    </xf>
    <xf numFmtId="0" fontId="33" fillId="0" borderId="34" xfId="0" applyFont="1" applyBorder="1" applyAlignment="1">
      <alignment vertical="center" shrinkToFit="1"/>
    </xf>
    <xf numFmtId="0" fontId="2" fillId="0" borderId="0" xfId="0" applyFont="1" applyAlignment="1">
      <alignment horizontal="center" vertical="center" shrinkToFit="1"/>
    </xf>
    <xf numFmtId="0" fontId="0" fillId="0" borderId="0" xfId="0" applyAlignment="1">
      <alignment horizontal="center" vertical="center" shrinkToFit="1"/>
    </xf>
    <xf numFmtId="49" fontId="3" fillId="0" borderId="3" xfId="0" applyNumberFormat="1"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49" fontId="32" fillId="0" borderId="0" xfId="0" applyNumberFormat="1" applyFont="1" applyAlignment="1">
      <alignment vertical="center" shrinkToFit="1"/>
    </xf>
    <xf numFmtId="0" fontId="32" fillId="0" borderId="0" xfId="0" applyFont="1" applyAlignment="1">
      <alignment vertical="center" shrinkToFit="1"/>
    </xf>
    <xf numFmtId="0" fontId="31" fillId="0" borderId="0" xfId="0" applyFont="1" applyAlignment="1">
      <alignment vertical="center" shrinkToFit="1"/>
    </xf>
    <xf numFmtId="0" fontId="2" fillId="0" borderId="28" xfId="0" applyFont="1" applyBorder="1" applyAlignment="1">
      <alignment horizontal="right" vertical="center"/>
    </xf>
    <xf numFmtId="49" fontId="6" fillId="0" borderId="0" xfId="0" applyNumberFormat="1"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5" xfId="0" applyBorder="1" applyAlignment="1" applyProtection="1">
      <alignment vertical="center" shrinkToFit="1"/>
      <protection locked="0"/>
    </xf>
    <xf numFmtId="49" fontId="2" fillId="0" borderId="0" xfId="0" applyNumberFormat="1" applyFont="1" applyAlignment="1">
      <alignment horizontal="center" vertical="center"/>
    </xf>
    <xf numFmtId="0" fontId="2" fillId="0" borderId="1" xfId="0" applyFont="1" applyBorder="1">
      <alignment vertical="center"/>
    </xf>
    <xf numFmtId="0" fontId="0" fillId="0" borderId="2" xfId="0" applyBorder="1">
      <alignment vertical="center"/>
    </xf>
    <xf numFmtId="0" fontId="0" fillId="0" borderId="25" xfId="0" applyBorder="1">
      <alignment vertical="center"/>
    </xf>
    <xf numFmtId="0" fontId="0" fillId="0" borderId="4" xfId="0" applyBorder="1">
      <alignment vertical="center"/>
    </xf>
    <xf numFmtId="0" fontId="0" fillId="0" borderId="21" xfId="0" applyBorder="1">
      <alignment vertical="center"/>
    </xf>
    <xf numFmtId="0" fontId="0" fillId="0" borderId="31" xfId="0" applyBorder="1">
      <alignment vertical="center"/>
    </xf>
    <xf numFmtId="0" fontId="0" fillId="0" borderId="27" xfId="0" applyBorder="1">
      <alignment vertical="center"/>
    </xf>
    <xf numFmtId="0" fontId="0" fillId="0" borderId="32" xfId="0" applyBorder="1">
      <alignment vertical="center"/>
    </xf>
    <xf numFmtId="176" fontId="33" fillId="0" borderId="1" xfId="0" applyNumberFormat="1" applyFont="1" applyBorder="1" applyAlignment="1">
      <alignment horizontal="right" vertical="center"/>
    </xf>
    <xf numFmtId="0" fontId="33" fillId="0" borderId="2" xfId="0" applyFont="1" applyBorder="1">
      <alignment vertical="center"/>
    </xf>
    <xf numFmtId="0" fontId="33" fillId="0" borderId="4" xfId="0" applyFont="1" applyBorder="1">
      <alignment vertical="center"/>
    </xf>
    <xf numFmtId="0" fontId="33" fillId="0" borderId="0" xfId="0" applyFont="1">
      <alignment vertical="center"/>
    </xf>
    <xf numFmtId="0" fontId="33" fillId="0" borderId="6" xfId="0" applyFont="1" applyBorder="1">
      <alignment vertical="center"/>
    </xf>
    <xf numFmtId="0" fontId="33" fillId="0" borderId="7" xfId="0" applyFont="1" applyBorder="1">
      <alignment vertical="center"/>
    </xf>
    <xf numFmtId="49" fontId="3" fillId="0" borderId="1"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49" fontId="31" fillId="0" borderId="0" xfId="0" applyNumberFormat="1" applyFont="1" applyAlignment="1">
      <alignment horizontal="center" vertical="center" shrinkToFit="1"/>
    </xf>
    <xf numFmtId="0" fontId="31" fillId="0" borderId="0" xfId="0" applyFont="1" applyAlignment="1">
      <alignment horizontal="center" vertical="center"/>
    </xf>
    <xf numFmtId="0" fontId="2" fillId="0" borderId="4" xfId="0" applyFont="1" applyBorder="1" applyAlignment="1">
      <alignment horizontal="center" vertical="center"/>
    </xf>
    <xf numFmtId="0" fontId="0" fillId="0" borderId="21"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2" fillId="0" borderId="3" xfId="0" applyNumberFormat="1" applyFont="1" applyBorder="1" applyAlignment="1">
      <alignment horizontal="right" vertical="center"/>
    </xf>
    <xf numFmtId="0" fontId="0" fillId="0" borderId="5" xfId="0" applyBorder="1">
      <alignment vertical="center"/>
    </xf>
    <xf numFmtId="0" fontId="0" fillId="0" borderId="8" xfId="0" applyBorder="1">
      <alignment vertical="center"/>
    </xf>
    <xf numFmtId="0" fontId="2" fillId="0" borderId="16" xfId="0" applyFont="1" applyBorder="1" applyAlignment="1">
      <alignment horizontal="distributed" vertical="center" indent="3"/>
    </xf>
    <xf numFmtId="0" fontId="0" fillId="0" borderId="17" xfId="0" applyBorder="1" applyAlignment="1">
      <alignment horizontal="distributed" vertical="center" indent="3"/>
    </xf>
    <xf numFmtId="0" fontId="0" fillId="0" borderId="18" xfId="0" applyBorder="1" applyAlignment="1">
      <alignment horizontal="distributed" vertical="center" indent="3"/>
    </xf>
    <xf numFmtId="0" fontId="5" fillId="0" borderId="0" xfId="0" applyFont="1" applyAlignment="1">
      <alignment horizontal="distributed" vertical="center" indent="12"/>
    </xf>
    <xf numFmtId="49" fontId="6" fillId="0" borderId="27" xfId="0" applyNumberFormat="1" applyFont="1" applyBorder="1" applyAlignment="1" applyProtection="1">
      <alignment vertical="center" wrapText="1" shrinkToFit="1"/>
      <protection locked="0"/>
    </xf>
    <xf numFmtId="49" fontId="7" fillId="0" borderId="27" xfId="0" applyNumberFormat="1" applyFont="1" applyBorder="1" applyAlignment="1" applyProtection="1">
      <alignment vertical="center" shrinkToFit="1"/>
      <protection locked="0"/>
    </xf>
    <xf numFmtId="49" fontId="7" fillId="0" borderId="28" xfId="0" applyNumberFormat="1" applyFont="1" applyBorder="1" applyAlignment="1" applyProtection="1">
      <alignment vertical="center" shrinkToFit="1"/>
      <protection locked="0"/>
    </xf>
    <xf numFmtId="0" fontId="2" fillId="0" borderId="20" xfId="0" applyFont="1" applyBorder="1" applyAlignment="1">
      <alignment horizontal="center" vertical="center"/>
    </xf>
    <xf numFmtId="0" fontId="2" fillId="0" borderId="13"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3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49" fontId="32" fillId="0" borderId="2" xfId="0" applyNumberFormat="1" applyFont="1" applyBorder="1" applyAlignment="1">
      <alignment vertical="center" shrinkToFit="1"/>
    </xf>
    <xf numFmtId="0" fontId="32" fillId="0" borderId="2" xfId="0" applyFont="1" applyBorder="1" applyAlignment="1">
      <alignment vertical="center" shrinkToFit="1"/>
    </xf>
    <xf numFmtId="49" fontId="32" fillId="0" borderId="7" xfId="0" applyNumberFormat="1" applyFont="1" applyBorder="1" applyAlignment="1">
      <alignment vertical="center" shrinkToFit="1"/>
    </xf>
    <xf numFmtId="0" fontId="32" fillId="0" borderId="7" xfId="0" applyFont="1" applyBorder="1" applyAlignment="1">
      <alignment vertical="center" shrinkToFit="1"/>
    </xf>
    <xf numFmtId="49" fontId="6" fillId="0" borderId="2" xfId="0" applyNumberFormat="1" applyFont="1" applyBorder="1" applyAlignment="1" applyProtection="1">
      <alignment vertical="center" wrapText="1" shrinkToFit="1"/>
      <protection locked="0"/>
    </xf>
    <xf numFmtId="49" fontId="7" fillId="0" borderId="2" xfId="0" applyNumberFormat="1" applyFont="1" applyBorder="1" applyAlignment="1" applyProtection="1">
      <alignment vertical="center" shrinkToFit="1"/>
      <protection locked="0"/>
    </xf>
    <xf numFmtId="49" fontId="7" fillId="0" borderId="3" xfId="0" applyNumberFormat="1" applyFont="1" applyBorder="1" applyAlignment="1" applyProtection="1">
      <alignment vertical="center" shrinkToFit="1"/>
      <protection locked="0"/>
    </xf>
    <xf numFmtId="49" fontId="3" fillId="0" borderId="2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4" xfId="0" applyFont="1" applyBorder="1">
      <alignment vertical="center"/>
    </xf>
    <xf numFmtId="49" fontId="0" fillId="0" borderId="3"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28" xfId="0" applyBorder="1" applyAlignment="1">
      <alignment horizontal="center" vertical="center" shrinkToFit="1"/>
    </xf>
    <xf numFmtId="176" fontId="8" fillId="0" borderId="1" xfId="0" applyNumberFormat="1" applyFont="1" applyBorder="1" applyAlignment="1">
      <alignment horizontal="right" vertical="center"/>
    </xf>
    <xf numFmtId="49" fontId="3" fillId="0" borderId="2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49" fontId="33" fillId="0" borderId="2" xfId="0" applyNumberFormat="1" applyFont="1" applyBorder="1" applyAlignment="1">
      <alignment horizontal="center" vertical="center"/>
    </xf>
    <xf numFmtId="0" fontId="33" fillId="0" borderId="2" xfId="0" applyFont="1" applyBorder="1" applyAlignment="1">
      <alignment horizontal="center" vertical="center"/>
    </xf>
    <xf numFmtId="0" fontId="2" fillId="0" borderId="7" xfId="0" applyFont="1" applyBorder="1" applyAlignment="1">
      <alignment horizontal="center" vertical="center"/>
    </xf>
    <xf numFmtId="0" fontId="33" fillId="0" borderId="7" xfId="0" applyFont="1" applyBorder="1" applyAlignment="1">
      <alignment horizontal="center" vertical="center"/>
    </xf>
    <xf numFmtId="180" fontId="33" fillId="0" borderId="0" xfId="0" applyNumberFormat="1" applyFont="1" applyAlignment="1">
      <alignment horizontal="center" vertical="center"/>
    </xf>
    <xf numFmtId="0" fontId="9" fillId="0" borderId="0" xfId="0" applyFont="1" applyAlignment="1">
      <alignment horizontal="distributed" vertical="center" indent="12"/>
    </xf>
    <xf numFmtId="49" fontId="29" fillId="0" borderId="0" xfId="0" applyNumberFormat="1" applyFont="1" applyAlignment="1">
      <alignment horizontal="center" vertical="center"/>
    </xf>
    <xf numFmtId="0" fontId="29" fillId="0" borderId="0" xfId="0" applyFont="1" applyAlignment="1">
      <alignment horizontal="center" vertical="center"/>
    </xf>
    <xf numFmtId="176" fontId="34" fillId="0" borderId="7" xfId="0" applyNumberFormat="1" applyFont="1" applyBorder="1" applyAlignment="1">
      <alignment vertical="center" shrinkToFit="1"/>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11" xfId="0" applyFont="1" applyBorder="1" applyAlignment="1">
      <alignment horizontal="distributed" vertical="center" indent="3"/>
    </xf>
    <xf numFmtId="176" fontId="2" fillId="0" borderId="10" xfId="0" applyNumberFormat="1"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1" xfId="0" applyFont="1" applyBorder="1" applyAlignment="1">
      <alignment horizontal="distributed" vertical="center" indent="2"/>
    </xf>
    <xf numFmtId="176"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1" xfId="0" applyFont="1" applyBorder="1" applyAlignment="1">
      <alignment horizontal="distributed" vertical="center" indent="1"/>
    </xf>
    <xf numFmtId="178" fontId="25" fillId="0" borderId="10" xfId="0" applyNumberFormat="1" applyFont="1" applyBorder="1" applyProtection="1">
      <alignment vertical="center"/>
      <protection locked="0"/>
    </xf>
    <xf numFmtId="178" fontId="26" fillId="0" borderId="9" xfId="0" applyNumberFormat="1" applyFont="1" applyBorder="1" applyProtection="1">
      <alignment vertical="center"/>
      <protection locked="0"/>
    </xf>
    <xf numFmtId="176" fontId="24" fillId="0" borderId="10" xfId="0" applyNumberFormat="1" applyFont="1" applyBorder="1">
      <alignment vertical="center"/>
    </xf>
    <xf numFmtId="176" fontId="27" fillId="0" borderId="9" xfId="0" applyNumberFormat="1" applyFont="1" applyBorder="1">
      <alignment vertical="center"/>
    </xf>
    <xf numFmtId="49" fontId="2" fillId="0" borderId="10" xfId="0" applyNumberFormat="1" applyFont="1" applyBorder="1" applyAlignment="1" applyProtection="1">
      <alignment vertical="center" wrapText="1"/>
      <protection locked="0"/>
    </xf>
    <xf numFmtId="49" fontId="0" fillId="0" borderId="9"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1" xfId="0" applyBorder="1" applyAlignment="1" applyProtection="1">
      <alignment vertical="center" wrapText="1"/>
      <protection locked="0"/>
    </xf>
    <xf numFmtId="178" fontId="33" fillId="0" borderId="10" xfId="0" applyNumberFormat="1" applyFont="1" applyBorder="1">
      <alignment vertical="center"/>
    </xf>
    <xf numFmtId="178" fontId="33" fillId="0" borderId="9" xfId="0" applyNumberFormat="1" applyFont="1" applyBorder="1">
      <alignment vertical="center"/>
    </xf>
    <xf numFmtId="176" fontId="33" fillId="0" borderId="10" xfId="0" applyNumberFormat="1" applyFont="1" applyBorder="1">
      <alignment vertical="center"/>
    </xf>
    <xf numFmtId="176" fontId="33" fillId="0" borderId="9" xfId="0" applyNumberFormat="1" applyFont="1" applyBorder="1">
      <alignment vertical="center"/>
    </xf>
    <xf numFmtId="178" fontId="34" fillId="0" borderId="10" xfId="0" applyNumberFormat="1" applyFont="1" applyBorder="1">
      <alignment vertical="center"/>
    </xf>
    <xf numFmtId="178" fontId="34" fillId="0" borderId="9" xfId="0" applyNumberFormat="1" applyFont="1" applyBorder="1">
      <alignment vertical="center"/>
    </xf>
    <xf numFmtId="176" fontId="34" fillId="0" borderId="10" xfId="0" applyNumberFormat="1" applyFont="1" applyBorder="1">
      <alignment vertical="center"/>
    </xf>
    <xf numFmtId="176" fontId="34" fillId="0" borderId="9" xfId="0" applyNumberFormat="1" applyFont="1" applyBorder="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2" fillId="0" borderId="10" xfId="0" applyFont="1" applyBorder="1" applyAlignment="1">
      <alignment horizontal="distributed" vertical="center"/>
    </xf>
    <xf numFmtId="0" fontId="0" fillId="0" borderId="9" xfId="0" applyBorder="1">
      <alignment vertical="center"/>
    </xf>
    <xf numFmtId="0" fontId="0" fillId="0" borderId="11" xfId="0" applyBorder="1">
      <alignment vertical="center"/>
    </xf>
    <xf numFmtId="0" fontId="2" fillId="0" borderId="1" xfId="0" applyFont="1" applyBorder="1" applyAlignment="1">
      <alignment horizontal="distributed" vertical="center" wrapText="1" inden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0" xfId="0"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49" fontId="29" fillId="0" borderId="2" xfId="0" applyNumberFormat="1" applyFont="1" applyBorder="1">
      <alignment vertical="center"/>
    </xf>
    <xf numFmtId="0" fontId="29" fillId="0" borderId="2" xfId="0" applyFont="1" applyBorder="1">
      <alignment vertical="center"/>
    </xf>
    <xf numFmtId="0" fontId="29" fillId="0" borderId="3" xfId="0" applyFont="1" applyBorder="1">
      <alignment vertical="center"/>
    </xf>
    <xf numFmtId="49" fontId="29" fillId="0" borderId="0" xfId="0" applyNumberFormat="1" applyFont="1">
      <alignment vertical="center"/>
    </xf>
    <xf numFmtId="0" fontId="29" fillId="0" borderId="5" xfId="0" applyFont="1" applyBorder="1">
      <alignment vertical="center"/>
    </xf>
    <xf numFmtId="49" fontId="29" fillId="0" borderId="7" xfId="0" applyNumberFormat="1" applyFont="1" applyBorder="1">
      <alignment vertical="center"/>
    </xf>
    <xf numFmtId="0" fontId="29" fillId="0" borderId="7" xfId="0" applyFont="1" applyBorder="1">
      <alignment vertical="center"/>
    </xf>
    <xf numFmtId="0" fontId="29" fillId="0" borderId="8" xfId="0" applyFont="1" applyBorder="1">
      <alignment vertical="center"/>
    </xf>
    <xf numFmtId="0" fontId="2" fillId="0" borderId="1" xfId="0" applyFont="1" applyBorder="1" applyAlignment="1">
      <alignment horizontal="distributed" vertical="center" indent="1"/>
    </xf>
    <xf numFmtId="0" fontId="0" fillId="0" borderId="2" xfId="0" applyBorder="1" applyAlignment="1">
      <alignment horizontal="distributed" vertical="center" indent="1"/>
    </xf>
    <xf numFmtId="0" fontId="0" fillId="0" borderId="9" xfId="0" applyBorder="1" applyAlignment="1">
      <alignment horizontal="distributed" vertical="center" indent="1"/>
    </xf>
    <xf numFmtId="0" fontId="0" fillId="0" borderId="11" xfId="0" applyBorder="1" applyAlignment="1">
      <alignment horizontal="distributed" vertical="center" indent="1"/>
    </xf>
    <xf numFmtId="176" fontId="33" fillId="0" borderId="1" xfId="0" applyNumberFormat="1" applyFont="1" applyBorder="1">
      <alignment vertical="center"/>
    </xf>
    <xf numFmtId="176" fontId="33" fillId="0" borderId="2" xfId="0" applyNumberFormat="1" applyFont="1" applyBorder="1">
      <alignment vertical="center"/>
    </xf>
    <xf numFmtId="0" fontId="5" fillId="0" borderId="4" xfId="0" applyFont="1" applyBorder="1" applyAlignment="1">
      <alignment horizontal="distributed" vertical="center" indent="12"/>
    </xf>
    <xf numFmtId="0" fontId="9" fillId="0" borderId="5" xfId="0" applyFont="1" applyBorder="1" applyAlignment="1">
      <alignment horizontal="distributed" vertical="center" indent="12"/>
    </xf>
    <xf numFmtId="49" fontId="29" fillId="0" borderId="0" xfId="0" applyNumberFormat="1" applyFont="1" applyAlignment="1">
      <alignment horizontal="center" vertical="center" shrinkToFit="1"/>
    </xf>
    <xf numFmtId="0" fontId="29" fillId="0" borderId="0" xfId="0" applyFont="1" applyAlignment="1">
      <alignment horizontal="center" vertical="center" shrinkToFit="1"/>
    </xf>
    <xf numFmtId="0" fontId="3" fillId="0" borderId="60" xfId="0" applyFont="1" applyBorder="1" applyAlignment="1">
      <alignment horizontal="distributed" vertical="center" indent="1"/>
    </xf>
    <xf numFmtId="0" fontId="3" fillId="0" borderId="61" xfId="0" applyFont="1" applyBorder="1" applyAlignment="1">
      <alignment horizontal="distributed" vertical="center" indent="1"/>
    </xf>
    <xf numFmtId="0" fontId="3" fillId="0" borderId="62" xfId="0" applyFont="1" applyBorder="1" applyAlignment="1">
      <alignment horizontal="distributed" vertical="center" indent="1"/>
    </xf>
    <xf numFmtId="0" fontId="29" fillId="0" borderId="63" xfId="0" applyFont="1" applyBorder="1" applyAlignment="1" applyProtection="1">
      <alignment vertical="center" shrinkToFit="1"/>
      <protection locked="0"/>
    </xf>
    <xf numFmtId="0" fontId="29" fillId="0" borderId="61" xfId="0" applyFont="1" applyBorder="1" applyAlignment="1" applyProtection="1">
      <alignment vertical="center" shrinkToFit="1"/>
      <protection locked="0"/>
    </xf>
    <xf numFmtId="0" fontId="29" fillId="0" borderId="64" xfId="0" applyFont="1" applyBorder="1" applyAlignment="1" applyProtection="1">
      <alignment vertical="center" shrinkToFit="1"/>
      <protection locked="0"/>
    </xf>
    <xf numFmtId="0" fontId="2" fillId="0" borderId="26"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28" xfId="0" applyFont="1" applyBorder="1" applyAlignment="1">
      <alignment horizontal="distributed" vertical="center" indent="1"/>
    </xf>
    <xf numFmtId="0" fontId="29" fillId="0" borderId="31" xfId="0" applyFont="1" applyBorder="1" applyAlignment="1" applyProtection="1">
      <alignment vertical="center" shrinkToFit="1"/>
      <protection locked="0"/>
    </xf>
    <xf numFmtId="0" fontId="29" fillId="0" borderId="27" xfId="0" applyFont="1" applyBorder="1" applyAlignment="1" applyProtection="1">
      <alignment vertical="center" shrinkToFit="1"/>
      <protection locked="0"/>
    </xf>
    <xf numFmtId="0" fontId="29" fillId="0" borderId="32" xfId="0" applyFont="1" applyBorder="1" applyAlignment="1" applyProtection="1">
      <alignment vertical="center" shrinkToFit="1"/>
      <protection locked="0"/>
    </xf>
    <xf numFmtId="0" fontId="2" fillId="0" borderId="58" xfId="0" applyFont="1" applyBorder="1" applyAlignment="1">
      <alignment horizontal="distributed" vertical="center" indent="1"/>
    </xf>
    <xf numFmtId="49" fontId="29" fillId="0" borderId="10" xfId="0" applyNumberFormat="1" applyFont="1" applyBorder="1" applyAlignment="1" applyProtection="1">
      <alignment horizontal="center" vertical="center"/>
      <protection locked="0"/>
    </xf>
    <xf numFmtId="49" fontId="29" fillId="0" borderId="9"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29" fillId="0" borderId="59"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49" fontId="29" fillId="0" borderId="0" xfId="0" applyNumberFormat="1" applyFont="1" applyAlignment="1" applyProtection="1">
      <alignment vertical="center" shrinkToFit="1"/>
      <protection locked="0"/>
    </xf>
    <xf numFmtId="0" fontId="29" fillId="0" borderId="0" xfId="0" applyFont="1" applyAlignment="1" applyProtection="1">
      <alignment vertical="center" shrinkToFit="1"/>
      <protection locked="0"/>
    </xf>
    <xf numFmtId="38" fontId="33" fillId="0" borderId="7" xfId="1" applyFont="1" applyBorder="1" applyAlignment="1" applyProtection="1">
      <alignment vertical="center" shrinkToFit="1"/>
    </xf>
    <xf numFmtId="176" fontId="36" fillId="0" borderId="7" xfId="0" applyNumberFormat="1"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9" fillId="0" borderId="14"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 fillId="0" borderId="14" xfId="0" applyFont="1" applyBorder="1" applyAlignment="1">
      <alignment horizontal="distributed" vertical="center" indent="1"/>
    </xf>
    <xf numFmtId="0" fontId="2" fillId="0" borderId="6" xfId="0" applyFont="1" applyBorder="1" applyAlignment="1">
      <alignment horizontal="distributed" vertical="center" indent="1"/>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49" fontId="29" fillId="0" borderId="0" xfId="0" applyNumberFormat="1"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177" fontId="29" fillId="0" borderId="20" xfId="0" applyNumberFormat="1" applyFont="1" applyBorder="1" applyAlignment="1" applyProtection="1">
      <alignment vertical="center" shrinkToFit="1"/>
      <protection locked="0"/>
    </xf>
    <xf numFmtId="177" fontId="29" fillId="0" borderId="0" xfId="0" applyNumberFormat="1" applyFont="1" applyAlignment="1" applyProtection="1">
      <alignment vertical="center" shrinkToFit="1"/>
      <protection locked="0"/>
    </xf>
    <xf numFmtId="177" fontId="29" fillId="0" borderId="5" xfId="0" applyNumberFormat="1" applyFont="1" applyBorder="1" applyAlignment="1" applyProtection="1">
      <alignment vertical="center" shrinkToFit="1"/>
      <protection locked="0"/>
    </xf>
    <xf numFmtId="176" fontId="29" fillId="0" borderId="4" xfId="0" applyNumberFormat="1" applyFont="1" applyBorder="1" applyAlignment="1" applyProtection="1">
      <alignment vertical="center" shrinkToFit="1"/>
      <protection locked="0"/>
    </xf>
    <xf numFmtId="176" fontId="29" fillId="0" borderId="0" xfId="0" applyNumberFormat="1" applyFont="1" applyAlignment="1" applyProtection="1">
      <alignment vertical="center" shrinkToFit="1"/>
      <protection locked="0"/>
    </xf>
    <xf numFmtId="176" fontId="29" fillId="0" borderId="5" xfId="0" applyNumberFormat="1" applyFont="1" applyBorder="1" applyAlignment="1" applyProtection="1">
      <alignment vertical="center" shrinkToFit="1"/>
      <protection locked="0"/>
    </xf>
    <xf numFmtId="176" fontId="29" fillId="0" borderId="4" xfId="0" applyNumberFormat="1" applyFont="1" applyBorder="1" applyAlignment="1">
      <alignment vertical="center" shrinkToFit="1"/>
    </xf>
    <xf numFmtId="0" fontId="29" fillId="0" borderId="0" xfId="0" applyFont="1" applyAlignment="1">
      <alignment vertical="center" shrinkToFit="1"/>
    </xf>
    <xf numFmtId="0" fontId="29" fillId="0" borderId="5" xfId="0" applyFont="1" applyBorder="1" applyAlignment="1">
      <alignment vertical="center" shrinkToFit="1"/>
    </xf>
    <xf numFmtId="0" fontId="29" fillId="0" borderId="4" xfId="0" applyFont="1" applyBorder="1" applyAlignment="1">
      <alignment vertical="center" shrinkToFit="1"/>
    </xf>
    <xf numFmtId="177" fontId="29" fillId="0" borderId="4" xfId="0" applyNumberFormat="1" applyFont="1" applyBorder="1" applyAlignment="1">
      <alignment horizontal="right" vertical="center" shrinkToFit="1"/>
    </xf>
    <xf numFmtId="177" fontId="29" fillId="0" borderId="0" xfId="0" applyNumberFormat="1" applyFont="1" applyAlignment="1">
      <alignment horizontal="right" vertical="center" shrinkToFit="1"/>
    </xf>
    <xf numFmtId="177" fontId="29" fillId="0" borderId="5" xfId="0" applyNumberFormat="1" applyFont="1" applyBorder="1" applyAlignment="1">
      <alignment horizontal="right" vertical="center" shrinkToFit="1"/>
    </xf>
    <xf numFmtId="177" fontId="29" fillId="0" borderId="4" xfId="0" applyNumberFormat="1" applyFont="1" applyBorder="1" applyAlignment="1">
      <alignment vertical="center" shrinkToFit="1"/>
    </xf>
    <xf numFmtId="177" fontId="29" fillId="0" borderId="0" xfId="0" applyNumberFormat="1" applyFont="1" applyAlignment="1">
      <alignment vertical="center" shrinkToFit="1"/>
    </xf>
    <xf numFmtId="177" fontId="29" fillId="0" borderId="5" xfId="0" applyNumberFormat="1" applyFont="1" applyBorder="1" applyAlignment="1">
      <alignment vertical="center" shrinkToFit="1"/>
    </xf>
    <xf numFmtId="176" fontId="29" fillId="0" borderId="0" xfId="0" applyNumberFormat="1" applyFont="1" applyAlignment="1">
      <alignment vertical="center" shrinkToFit="1"/>
    </xf>
    <xf numFmtId="176" fontId="29" fillId="0" borderId="5" xfId="0" applyNumberFormat="1" applyFont="1" applyBorder="1" applyAlignment="1">
      <alignment vertical="center" shrinkToFit="1"/>
    </xf>
    <xf numFmtId="0" fontId="35" fillId="0" borderId="0" xfId="0" applyFont="1" applyAlignment="1">
      <alignment horizontal="distributed" vertical="center" indent="14"/>
    </xf>
    <xf numFmtId="0" fontId="2" fillId="0" borderId="65" xfId="0" applyFont="1" applyBorder="1" applyAlignment="1">
      <alignment horizontal="distributed" vertical="center" indent="2"/>
    </xf>
    <xf numFmtId="0" fontId="0" fillId="0" borderId="17" xfId="0" applyBorder="1" applyAlignment="1">
      <alignment horizontal="distributed" vertical="center" indent="2"/>
    </xf>
    <xf numFmtId="0" fontId="0" fillId="0" borderId="18" xfId="0" applyBorder="1" applyAlignment="1">
      <alignment horizontal="distributed" vertical="center" indent="2"/>
    </xf>
    <xf numFmtId="0" fontId="2" fillId="0" borderId="16" xfId="0" applyFont="1" applyBorder="1" applyAlignment="1">
      <alignment horizontal="distributed" vertical="center" indent="2"/>
    </xf>
    <xf numFmtId="0" fontId="2" fillId="0" borderId="14" xfId="0" applyFont="1"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23" xfId="0" applyBorder="1">
      <alignment vertical="center"/>
    </xf>
    <xf numFmtId="0" fontId="2" fillId="0" borderId="41" xfId="0" applyFont="1" applyBorder="1" applyAlignment="1">
      <alignment horizontal="center" vertical="center" wrapText="1"/>
    </xf>
    <xf numFmtId="0" fontId="0" fillId="0" borderId="29" xfId="0" applyBorder="1" applyAlignment="1">
      <alignment horizontal="center" vertical="center" wrapText="1"/>
    </xf>
    <xf numFmtId="0" fontId="0" fillId="0" borderId="41" xfId="0" applyBorder="1" applyAlignment="1">
      <alignment horizontal="center" vertical="center" wrapText="1"/>
    </xf>
    <xf numFmtId="0" fontId="2" fillId="0" borderId="29" xfId="0" applyFont="1" applyBorder="1" applyAlignment="1">
      <alignment horizontal="center" vertical="center" wrapText="1"/>
    </xf>
    <xf numFmtId="49" fontId="2" fillId="0" borderId="29" xfId="0" applyNumberFormat="1" applyFont="1" applyBorder="1" applyAlignment="1">
      <alignment horizontal="center" vertical="center" wrapText="1"/>
    </xf>
    <xf numFmtId="49" fontId="0" fillId="0" borderId="29" xfId="0" applyNumberFormat="1" applyBorder="1" applyAlignment="1">
      <alignment horizontal="center" vertical="center"/>
    </xf>
  </cellXfs>
  <cellStyles count="2">
    <cellStyle name="桁区切り" xfId="1" builtinId="6"/>
    <cellStyle name="標準" xfId="0" builtinId="0"/>
  </cellStyles>
  <dxfs count="54">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ont>
        <color rgb="FFFF0000"/>
      </font>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ont>
        <color rgb="FFFF0000"/>
      </font>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142875</xdr:colOff>
      <xdr:row>25</xdr:row>
      <xdr:rowOff>38100</xdr:rowOff>
    </xdr:from>
    <xdr:to>
      <xdr:col>35</xdr:col>
      <xdr:colOff>19051</xdr:colOff>
      <xdr:row>28</xdr:row>
      <xdr:rowOff>171450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438650" y="4895850"/>
          <a:ext cx="2600326" cy="581025"/>
        </a:xfrm>
        <a:prstGeom prst="roundRect">
          <a:avLst/>
        </a:prstGeom>
        <a:solidFill>
          <a:sysClr val="window" lastClr="FFFFFF"/>
        </a:solidFill>
        <a:ln>
          <a:noFill/>
        </a:ln>
        <a:effectLst>
          <a:outerShdw blurRad="107950" dist="12700" dir="5400000" algn="ctr">
            <a:srgbClr val="000000"/>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契約書の写しを添付してください。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（参照：</a:t>
          </a:r>
          <a:r>
            <a:rPr kumimoji="1" lang="en-US" altLang="ja-JP" sz="1100">
              <a:latin typeface="HG丸ｺﾞｼｯｸM-PRO" panose="020F0600000000000000" pitchFamily="50" charset="-128"/>
              <a:ea typeface="HG丸ｺﾞｼｯｸM-PRO" panose="020F0600000000000000" pitchFamily="50" charset="-128"/>
            </a:rPr>
            <a:t>P20</a:t>
          </a: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30</xdr:row>
      <xdr:rowOff>66675</xdr:rowOff>
    </xdr:from>
    <xdr:to>
      <xdr:col>20</xdr:col>
      <xdr:colOff>19050</xdr:colOff>
      <xdr:row>31</xdr:row>
      <xdr:rowOff>152400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2000250" y="7553325"/>
          <a:ext cx="2133600" cy="295275"/>
        </a:xfrm>
        <a:prstGeom prst="wedgeRoundRectCallout">
          <a:avLst>
            <a:gd name="adj1" fmla="val -63610"/>
            <a:gd name="adj2" fmla="val 35951"/>
            <a:gd name="adj3" fmla="val 16667"/>
          </a:avLst>
        </a:prstGeom>
        <a:solidFill>
          <a:sysClr val="window" lastClr="FFFFFF"/>
        </a:solid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町長選挙の場合は</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5,000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171450</xdr:colOff>
      <xdr:row>17</xdr:row>
      <xdr:rowOff>57150</xdr:rowOff>
    </xdr:from>
    <xdr:to>
      <xdr:col>33</xdr:col>
      <xdr:colOff>161925</xdr:colOff>
      <xdr:row>20</xdr:row>
      <xdr:rowOff>171450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4591050" y="2962275"/>
          <a:ext cx="2505075" cy="561975"/>
        </a:xfrm>
        <a:prstGeom prst="wedgeRectCallout">
          <a:avLst>
            <a:gd name="adj1" fmla="val 30622"/>
            <a:gd name="adj2" fmla="val -9872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twoCellAnchor>
    <xdr:from>
      <xdr:col>11</xdr:col>
      <xdr:colOff>133350</xdr:colOff>
      <xdr:row>22</xdr:row>
      <xdr:rowOff>9525</xdr:rowOff>
    </xdr:from>
    <xdr:to>
      <xdr:col>28</xdr:col>
      <xdr:colOff>180975</xdr:colOff>
      <xdr:row>23</xdr:row>
      <xdr:rowOff>114300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2438400" y="3848100"/>
          <a:ext cx="3629025" cy="361950"/>
        </a:xfrm>
        <a:prstGeom prst="wedgeRoundRectCallout">
          <a:avLst>
            <a:gd name="adj1" fmla="val -42283"/>
            <a:gd name="adj2" fmla="val -112436"/>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別紙「請求内訳書」の「請求金額」欄を転記</a:t>
          </a:r>
        </a:p>
      </xdr:txBody>
    </xdr:sp>
    <xdr:clientData/>
  </xdr:twoCellAnchor>
  <xdr:twoCellAnchor>
    <xdr:from>
      <xdr:col>15</xdr:col>
      <xdr:colOff>190500</xdr:colOff>
      <xdr:row>28</xdr:row>
      <xdr:rowOff>123825</xdr:rowOff>
    </xdr:from>
    <xdr:to>
      <xdr:col>20</xdr:col>
      <xdr:colOff>152400</xdr:colOff>
      <xdr:row>29</xdr:row>
      <xdr:rowOff>171450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3333750" y="5467350"/>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57150</xdr:rowOff>
    </xdr:from>
    <xdr:to>
      <xdr:col>3</xdr:col>
      <xdr:colOff>180975</xdr:colOff>
      <xdr:row>12</xdr:row>
      <xdr:rowOff>152400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238125" y="2486025"/>
          <a:ext cx="571500" cy="3048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11</xdr:row>
      <xdr:rowOff>66675</xdr:rowOff>
    </xdr:from>
    <xdr:to>
      <xdr:col>13</xdr:col>
      <xdr:colOff>180975</xdr:colOff>
      <xdr:row>12</xdr:row>
      <xdr:rowOff>161925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2333625" y="2495550"/>
          <a:ext cx="571500" cy="3048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11</xdr:row>
      <xdr:rowOff>0</xdr:rowOff>
    </xdr:from>
    <xdr:to>
      <xdr:col>6</xdr:col>
      <xdr:colOff>200025</xdr:colOff>
      <xdr:row>12</xdr:row>
      <xdr:rowOff>190500</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857250" y="2428875"/>
          <a:ext cx="600075" cy="400050"/>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11</xdr:row>
      <xdr:rowOff>0</xdr:rowOff>
    </xdr:from>
    <xdr:to>
      <xdr:col>16</xdr:col>
      <xdr:colOff>180975</xdr:colOff>
      <xdr:row>12</xdr:row>
      <xdr:rowOff>190500</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2952750" y="2428875"/>
          <a:ext cx="600075" cy="400050"/>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20638</xdr:colOff>
      <xdr:row>4</xdr:row>
      <xdr:rowOff>154688</xdr:rowOff>
    </xdr:from>
    <xdr:to>
      <xdr:col>12</xdr:col>
      <xdr:colOff>49138</xdr:colOff>
      <xdr:row>14</xdr:row>
      <xdr:rowOff>183188</xdr:rowOff>
    </xdr:to>
    <xdr:sp macro="" textlink="">
      <xdr:nvSpPr>
        <xdr:cNvPr id="8" name="円弧 7">
          <a:extLst>
            <a:ext uri="{FF2B5EF4-FFF2-40B4-BE49-F238E27FC236}">
              <a16:creationId xmlns:a16="http://schemas.microsoft.com/office/drawing/2014/main" id="{00000000-0008-0000-0600-000008000000}"/>
            </a:ext>
          </a:extLst>
        </xdr:cNvPr>
        <xdr:cNvSpPr/>
      </xdr:nvSpPr>
      <xdr:spPr>
        <a:xfrm rot="8050377">
          <a:off x="439738" y="1116713"/>
          <a:ext cx="2124000" cy="2124000"/>
        </a:xfrm>
        <a:prstGeom prst="arc">
          <a:avLst>
            <a:gd name="adj1" fmla="val 15531616"/>
            <a:gd name="adj2" fmla="val 617605"/>
          </a:avLst>
        </a:prstGeom>
        <a:ln w="28575">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85726</xdr:colOff>
      <xdr:row>8</xdr:row>
      <xdr:rowOff>152400</xdr:rowOff>
    </xdr:from>
    <xdr:to>
      <xdr:col>15</xdr:col>
      <xdr:colOff>114226</xdr:colOff>
      <xdr:row>18</xdr:row>
      <xdr:rowOff>180900</xdr:rowOff>
    </xdr:to>
    <xdr:sp macro="" textlink="">
      <xdr:nvSpPr>
        <xdr:cNvPr id="9" name="円弧 8">
          <a:extLst>
            <a:ext uri="{FF2B5EF4-FFF2-40B4-BE49-F238E27FC236}">
              <a16:creationId xmlns:a16="http://schemas.microsoft.com/office/drawing/2014/main" id="{00000000-0008-0000-0600-000009000000}"/>
            </a:ext>
          </a:extLst>
        </xdr:cNvPr>
        <xdr:cNvSpPr/>
      </xdr:nvSpPr>
      <xdr:spPr>
        <a:xfrm rot="18923218">
          <a:off x="1133476" y="1952625"/>
          <a:ext cx="2124000" cy="2124000"/>
        </a:xfrm>
        <a:prstGeom prst="arc">
          <a:avLst>
            <a:gd name="adj1" fmla="val 15531616"/>
            <a:gd name="adj2" fmla="val 617605"/>
          </a:avLst>
        </a:prstGeom>
        <a:ln w="28575">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3</xdr:row>
      <xdr:rowOff>190500</xdr:rowOff>
    </xdr:from>
    <xdr:to>
      <xdr:col>13</xdr:col>
      <xdr:colOff>9525</xdr:colOff>
      <xdr:row>5</xdr:row>
      <xdr:rowOff>114300</xdr:rowOff>
    </xdr:to>
    <xdr:sp macro="" textlink="">
      <xdr:nvSpPr>
        <xdr:cNvPr id="14" name="四角形吹き出し 13">
          <a:extLst>
            <a:ext uri="{FF2B5EF4-FFF2-40B4-BE49-F238E27FC236}">
              <a16:creationId xmlns:a16="http://schemas.microsoft.com/office/drawing/2014/main" id="{00000000-0008-0000-0600-00000E000000}"/>
            </a:ext>
          </a:extLst>
        </xdr:cNvPr>
        <xdr:cNvSpPr/>
      </xdr:nvSpPr>
      <xdr:spPr>
        <a:xfrm>
          <a:off x="723900" y="942975"/>
          <a:ext cx="1638300" cy="342900"/>
        </a:xfrm>
        <a:prstGeom prst="wedgeRectCallout">
          <a:avLst>
            <a:gd name="adj1" fmla="val -24701"/>
            <a:gd name="adj2" fmla="val 101389"/>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契約書の内容を転記</a:t>
          </a:r>
        </a:p>
      </xdr:txBody>
    </xdr:sp>
    <xdr:clientData/>
  </xdr:twoCellAnchor>
  <xdr:twoCellAnchor>
    <xdr:from>
      <xdr:col>13</xdr:col>
      <xdr:colOff>161925</xdr:colOff>
      <xdr:row>9</xdr:row>
      <xdr:rowOff>9524</xdr:rowOff>
    </xdr:from>
    <xdr:to>
      <xdr:col>20</xdr:col>
      <xdr:colOff>95251</xdr:colOff>
      <xdr:row>10</xdr:row>
      <xdr:rowOff>76199</xdr:rowOff>
    </xdr:to>
    <xdr:sp macro="" textlink="">
      <xdr:nvSpPr>
        <xdr:cNvPr id="16" name="線吹き出し 1 (枠付き) 15">
          <a:extLst>
            <a:ext uri="{FF2B5EF4-FFF2-40B4-BE49-F238E27FC236}">
              <a16:creationId xmlns:a16="http://schemas.microsoft.com/office/drawing/2014/main" id="{00000000-0008-0000-0600-000010000000}"/>
            </a:ext>
          </a:extLst>
        </xdr:cNvPr>
        <xdr:cNvSpPr/>
      </xdr:nvSpPr>
      <xdr:spPr>
        <a:xfrm>
          <a:off x="2886075" y="2019299"/>
          <a:ext cx="1419226" cy="276225"/>
        </a:xfrm>
        <a:prstGeom prst="borderCallout1">
          <a:avLst>
            <a:gd name="adj1" fmla="val 45823"/>
            <a:gd name="adj2" fmla="val 100372"/>
            <a:gd name="adj3" fmla="val 198022"/>
            <a:gd name="adj4" fmla="val 163473"/>
          </a:avLst>
        </a:prstGeom>
        <a:solidFill>
          <a:sysClr val="window" lastClr="FFFFFF"/>
        </a:solidFill>
        <a:ln w="19050">
          <a:solidFill>
            <a:sysClr val="windowText" lastClr="000000"/>
          </a:solidFill>
          <a:tailEnd type="triangle"/>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比較して少ない方</a:t>
          </a:r>
        </a:p>
      </xdr:txBody>
    </xdr:sp>
    <xdr:clientData/>
  </xdr:twoCellAnchor>
  <xdr:twoCellAnchor>
    <xdr:from>
      <xdr:col>21</xdr:col>
      <xdr:colOff>57150</xdr:colOff>
      <xdr:row>13</xdr:row>
      <xdr:rowOff>152400</xdr:rowOff>
    </xdr:from>
    <xdr:to>
      <xdr:col>34</xdr:col>
      <xdr:colOff>142875</xdr:colOff>
      <xdr:row>15</xdr:row>
      <xdr:rowOff>104775</xdr:rowOff>
    </xdr:to>
    <xdr:sp macro="" textlink="">
      <xdr:nvSpPr>
        <xdr:cNvPr id="17" name="四角形吹き出し 16">
          <a:extLst>
            <a:ext uri="{FF2B5EF4-FFF2-40B4-BE49-F238E27FC236}">
              <a16:creationId xmlns:a16="http://schemas.microsoft.com/office/drawing/2014/main" id="{00000000-0008-0000-0600-000011000000}"/>
            </a:ext>
          </a:extLst>
        </xdr:cNvPr>
        <xdr:cNvSpPr/>
      </xdr:nvSpPr>
      <xdr:spPr>
        <a:xfrm>
          <a:off x="3876675" y="3000375"/>
          <a:ext cx="2438400" cy="371475"/>
        </a:xfrm>
        <a:prstGeom prst="wedgeRectCallout">
          <a:avLst>
            <a:gd name="adj1" fmla="val 8142"/>
            <a:gd name="adj2" fmla="val -116986"/>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9</xdr:col>
      <xdr:colOff>180975</xdr:colOff>
      <xdr:row>13</xdr:row>
      <xdr:rowOff>114300</xdr:rowOff>
    </xdr:from>
    <xdr:to>
      <xdr:col>16</xdr:col>
      <xdr:colOff>114301</xdr:colOff>
      <xdr:row>14</xdr:row>
      <xdr:rowOff>180975</xdr:rowOff>
    </xdr:to>
    <xdr:sp macro="" textlink="">
      <xdr:nvSpPr>
        <xdr:cNvPr id="18" name="線吹き出し 1 (枠付き) 17">
          <a:extLst>
            <a:ext uri="{FF2B5EF4-FFF2-40B4-BE49-F238E27FC236}">
              <a16:creationId xmlns:a16="http://schemas.microsoft.com/office/drawing/2014/main" id="{00000000-0008-0000-0600-000012000000}"/>
            </a:ext>
          </a:extLst>
        </xdr:cNvPr>
        <xdr:cNvSpPr/>
      </xdr:nvSpPr>
      <xdr:spPr>
        <a:xfrm>
          <a:off x="2066925" y="2962275"/>
          <a:ext cx="1419226" cy="276225"/>
        </a:xfrm>
        <a:prstGeom prst="borderCallout1">
          <a:avLst>
            <a:gd name="adj1" fmla="val 45823"/>
            <a:gd name="adj2" fmla="val 100372"/>
            <a:gd name="adj3" fmla="val -88185"/>
            <a:gd name="adj4" fmla="val 177567"/>
          </a:avLst>
        </a:prstGeom>
        <a:solidFill>
          <a:sysClr val="window" lastClr="FFFFFF"/>
        </a:solidFill>
        <a:ln w="19050">
          <a:solidFill>
            <a:sysClr val="windowText" lastClr="000000"/>
          </a:solidFill>
          <a:tailEnd type="triangle"/>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比較して少ない方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2"/>
  <sheetViews>
    <sheetView tabSelected="1" view="pageBreakPreview" zoomScaleNormal="100" zoomScaleSheetLayoutView="100" workbookViewId="0">
      <selection activeCell="O16" sqref="O16"/>
    </sheetView>
  </sheetViews>
  <sheetFormatPr defaultColWidth="9" defaultRowHeight="15" customHeight="1" x14ac:dyDescent="0.2"/>
  <cols>
    <col min="1" max="1" width="17.36328125" style="35" customWidth="1"/>
    <col min="2" max="2" width="6.08984375" style="35" customWidth="1"/>
    <col min="3" max="8" width="4.08984375" style="35" customWidth="1"/>
    <col min="9" max="9" width="4.08984375" style="41" customWidth="1"/>
    <col min="10" max="13" width="9" style="35"/>
    <col min="14" max="14" width="4.453125" style="35" customWidth="1"/>
    <col min="15" max="15" width="34.453125" style="35" bestFit="1" customWidth="1"/>
    <col min="16" max="29" width="4.453125" style="35" customWidth="1"/>
    <col min="30" max="16384" width="9" style="35"/>
  </cols>
  <sheetData>
    <row r="1" spans="1:15" ht="15" customHeight="1" x14ac:dyDescent="0.2">
      <c r="A1" s="40" t="s">
        <v>212</v>
      </c>
      <c r="B1" s="40"/>
      <c r="C1" s="40"/>
      <c r="D1" s="40"/>
      <c r="E1" s="40"/>
      <c r="F1" s="40"/>
      <c r="G1" s="40"/>
      <c r="H1" s="40"/>
      <c r="I1" s="40" t="s">
        <v>47</v>
      </c>
      <c r="O1" s="35" t="s">
        <v>214</v>
      </c>
    </row>
    <row r="2" spans="1:15" ht="15" customHeight="1" x14ac:dyDescent="0.2">
      <c r="A2" s="40" t="s">
        <v>49</v>
      </c>
      <c r="B2" s="40"/>
      <c r="C2" s="40"/>
      <c r="D2" s="40"/>
      <c r="E2" s="40"/>
      <c r="F2" s="40"/>
      <c r="G2" s="40"/>
      <c r="H2" s="40"/>
      <c r="I2" s="123"/>
      <c r="J2" s="124"/>
      <c r="K2" s="124"/>
      <c r="L2" s="124"/>
      <c r="M2" s="57"/>
    </row>
    <row r="3" spans="1:15" ht="15" customHeight="1" x14ac:dyDescent="0.2">
      <c r="I3" s="124"/>
      <c r="J3" s="124"/>
      <c r="K3" s="124"/>
      <c r="L3" s="124"/>
      <c r="M3" s="57"/>
    </row>
    <row r="4" spans="1:15" ht="15" customHeight="1" x14ac:dyDescent="0.2">
      <c r="A4" s="42" t="s">
        <v>32</v>
      </c>
    </row>
    <row r="5" spans="1:15" ht="15" customHeight="1" x14ac:dyDescent="0.2">
      <c r="A5" s="42" t="s">
        <v>34</v>
      </c>
    </row>
    <row r="7" spans="1:15" ht="15" customHeight="1" thickBot="1" x14ac:dyDescent="0.25">
      <c r="A7" s="42" t="s">
        <v>30</v>
      </c>
    </row>
    <row r="8" spans="1:15" ht="15" customHeight="1" x14ac:dyDescent="0.2">
      <c r="A8" s="38" t="s">
        <v>48</v>
      </c>
      <c r="B8" s="116" t="s">
        <v>218</v>
      </c>
      <c r="C8" s="117"/>
      <c r="D8" s="117"/>
      <c r="E8" s="117"/>
      <c r="F8" s="117"/>
      <c r="G8" s="117"/>
      <c r="H8" s="117"/>
      <c r="I8" s="118"/>
    </row>
    <row r="9" spans="1:15" ht="15" customHeight="1" x14ac:dyDescent="0.2">
      <c r="A9" s="38" t="s">
        <v>27</v>
      </c>
      <c r="B9" s="128" t="s">
        <v>184</v>
      </c>
      <c r="C9" s="129"/>
      <c r="D9" s="129"/>
      <c r="E9" s="129"/>
      <c r="F9" s="129"/>
      <c r="G9" s="129"/>
      <c r="H9" s="129"/>
      <c r="I9" s="130"/>
    </row>
    <row r="10" spans="1:15" ht="15" customHeight="1" thickBot="1" x14ac:dyDescent="0.25">
      <c r="A10" s="38" t="s">
        <v>31</v>
      </c>
      <c r="B10" s="125" t="s">
        <v>176</v>
      </c>
      <c r="C10" s="126"/>
      <c r="D10" s="126"/>
      <c r="E10" s="126"/>
      <c r="F10" s="126"/>
      <c r="G10" s="126"/>
      <c r="H10" s="126"/>
      <c r="I10" s="127"/>
      <c r="J10" s="41" t="s">
        <v>17</v>
      </c>
      <c r="O10" s="73" t="s">
        <v>213</v>
      </c>
    </row>
    <row r="11" spans="1:15" ht="15" customHeight="1" x14ac:dyDescent="0.2">
      <c r="J11" s="41"/>
    </row>
    <row r="12" spans="1:15" ht="15" customHeight="1" thickBot="1" x14ac:dyDescent="0.25">
      <c r="A12" s="42" t="s">
        <v>50</v>
      </c>
      <c r="I12" s="35"/>
      <c r="J12" s="41"/>
    </row>
    <row r="13" spans="1:15" ht="15" customHeight="1" x14ac:dyDescent="0.2">
      <c r="A13" s="38" t="s">
        <v>27</v>
      </c>
      <c r="B13" s="116" t="s">
        <v>185</v>
      </c>
      <c r="C13" s="117"/>
      <c r="D13" s="117"/>
      <c r="E13" s="117"/>
      <c r="F13" s="117"/>
      <c r="G13" s="117"/>
      <c r="H13" s="117"/>
      <c r="I13" s="118"/>
      <c r="J13" s="41"/>
    </row>
    <row r="14" spans="1:15" ht="15" customHeight="1" x14ac:dyDescent="0.2">
      <c r="A14" s="38" t="s">
        <v>28</v>
      </c>
      <c r="B14" s="113" t="s">
        <v>95</v>
      </c>
      <c r="C14" s="114"/>
      <c r="D14" s="114"/>
      <c r="E14" s="114"/>
      <c r="F14" s="114"/>
      <c r="G14" s="114"/>
      <c r="H14" s="114"/>
      <c r="I14" s="115"/>
      <c r="J14" s="41"/>
    </row>
    <row r="15" spans="1:15" ht="15" customHeight="1" thickBot="1" x14ac:dyDescent="0.25">
      <c r="A15" s="38" t="s">
        <v>29</v>
      </c>
      <c r="B15" s="125" t="s">
        <v>69</v>
      </c>
      <c r="C15" s="126"/>
      <c r="D15" s="126"/>
      <c r="E15" s="126"/>
      <c r="F15" s="126"/>
      <c r="G15" s="126"/>
      <c r="H15" s="126"/>
      <c r="I15" s="127"/>
      <c r="J15" s="41" t="s">
        <v>70</v>
      </c>
    </row>
    <row r="16" spans="1:15" ht="15" customHeight="1" x14ac:dyDescent="0.2">
      <c r="A16" s="86"/>
      <c r="B16" s="87"/>
      <c r="C16" s="88"/>
      <c r="D16" s="88"/>
      <c r="E16" s="88"/>
      <c r="F16" s="88"/>
      <c r="G16" s="88"/>
      <c r="H16" s="88"/>
      <c r="I16" s="89"/>
      <c r="J16" s="41"/>
    </row>
    <row r="17" spans="1:15" ht="15" customHeight="1" thickBot="1" x14ac:dyDescent="0.25">
      <c r="A17" s="42" t="s">
        <v>10</v>
      </c>
      <c r="B17" s="85"/>
      <c r="C17" s="85"/>
      <c r="D17" s="85"/>
      <c r="E17" s="85"/>
      <c r="F17" s="85"/>
      <c r="G17" s="85"/>
      <c r="H17" s="85"/>
      <c r="I17" s="90"/>
    </row>
    <row r="18" spans="1:15" ht="15" customHeight="1" thickBot="1" x14ac:dyDescent="0.25">
      <c r="A18" s="38" t="s">
        <v>8</v>
      </c>
      <c r="B18" s="48" t="s">
        <v>157</v>
      </c>
      <c r="C18" s="44" t="s">
        <v>65</v>
      </c>
      <c r="D18" s="47" t="s">
        <v>40</v>
      </c>
      <c r="E18" s="44" t="s">
        <v>186</v>
      </c>
      <c r="F18" s="47" t="s">
        <v>41</v>
      </c>
      <c r="G18" s="44" t="s">
        <v>215</v>
      </c>
      <c r="H18" s="47" t="s">
        <v>42</v>
      </c>
      <c r="I18" s="69"/>
      <c r="J18" s="41"/>
    </row>
    <row r="19" spans="1:15" ht="15" customHeight="1" thickBot="1" x14ac:dyDescent="0.25">
      <c r="A19" s="63" t="s">
        <v>51</v>
      </c>
      <c r="B19" s="48" t="s">
        <v>157</v>
      </c>
      <c r="C19" s="44" t="s">
        <v>65</v>
      </c>
      <c r="D19" s="46" t="s">
        <v>40</v>
      </c>
      <c r="E19" s="50" t="s">
        <v>186</v>
      </c>
      <c r="F19" s="46" t="s">
        <v>43</v>
      </c>
      <c r="G19" s="50" t="s">
        <v>216</v>
      </c>
      <c r="H19" s="46" t="s">
        <v>42</v>
      </c>
      <c r="I19" s="39"/>
      <c r="J19" s="41"/>
    </row>
    <row r="20" spans="1:15" ht="15" customHeight="1" thickBot="1" x14ac:dyDescent="0.25">
      <c r="A20" s="63" t="s">
        <v>52</v>
      </c>
      <c r="B20" s="121">
        <v>1600</v>
      </c>
      <c r="C20" s="122"/>
      <c r="D20" s="35" t="s">
        <v>53</v>
      </c>
      <c r="E20" s="66"/>
      <c r="F20" s="67"/>
      <c r="G20" s="66"/>
      <c r="H20" s="67"/>
      <c r="I20" s="43"/>
      <c r="J20" s="41" t="s">
        <v>158</v>
      </c>
      <c r="O20" s="70">
        <f>B20*D21</f>
        <v>9600</v>
      </c>
    </row>
    <row r="21" spans="1:15" ht="15" customHeight="1" thickBot="1" x14ac:dyDescent="0.25">
      <c r="A21" s="131" t="s">
        <v>13</v>
      </c>
      <c r="B21" s="119" t="s">
        <v>55</v>
      </c>
      <c r="C21" s="120"/>
      <c r="D21" s="121">
        <v>6</v>
      </c>
      <c r="E21" s="122"/>
      <c r="F21" s="35" t="s">
        <v>44</v>
      </c>
      <c r="G21" s="121">
        <v>60</v>
      </c>
      <c r="H21" s="122"/>
      <c r="I21" s="68" t="s">
        <v>54</v>
      </c>
      <c r="J21" s="41" t="s">
        <v>187</v>
      </c>
      <c r="O21" s="70">
        <f>B20*G21*0.01</f>
        <v>960</v>
      </c>
    </row>
    <row r="22" spans="1:15" ht="15" customHeight="1" x14ac:dyDescent="0.2">
      <c r="A22" s="132"/>
      <c r="B22" s="133" t="s">
        <v>45</v>
      </c>
      <c r="C22" s="134"/>
      <c r="D22" s="49"/>
      <c r="E22" s="49"/>
      <c r="F22" s="135">
        <f>ROUNDDOWN(O22,0)</f>
        <v>10560</v>
      </c>
      <c r="G22" s="135"/>
      <c r="H22" s="136"/>
      <c r="I22" s="39" t="s">
        <v>20</v>
      </c>
      <c r="J22" s="41" t="s">
        <v>46</v>
      </c>
      <c r="O22" s="70">
        <f>SUM(O20:O21)</f>
        <v>10560</v>
      </c>
    </row>
  </sheetData>
  <sheetProtection selectLockedCells="1"/>
  <mergeCells count="14">
    <mergeCell ref="A21:A22"/>
    <mergeCell ref="B22:C22"/>
    <mergeCell ref="F22:H22"/>
    <mergeCell ref="G21:H21"/>
    <mergeCell ref="B15:I15"/>
    <mergeCell ref="B14:I14"/>
    <mergeCell ref="B13:I13"/>
    <mergeCell ref="B21:C21"/>
    <mergeCell ref="D21:E21"/>
    <mergeCell ref="I2:L3"/>
    <mergeCell ref="B8:I8"/>
    <mergeCell ref="B10:I10"/>
    <mergeCell ref="B9:I9"/>
    <mergeCell ref="B20:C20"/>
  </mergeCells>
  <phoneticPr fontId="1"/>
  <conditionalFormatting sqref="B8:B10">
    <cfRule type="containsBlanks" dxfId="53" priority="7">
      <formula>LEN(TRIM(B8))=0</formula>
    </cfRule>
    <cfRule type="containsBlanks" dxfId="52" priority="8">
      <formula>LEN(TRIM(B8))=0</formula>
    </cfRule>
    <cfRule type="containsBlanks" priority="9">
      <formula>LEN(TRIM(B8))=0</formula>
    </cfRule>
  </conditionalFormatting>
  <conditionalFormatting sqref="B13:B15">
    <cfRule type="containsBlanks" dxfId="51" priority="84">
      <formula>LEN(TRIM(B13))=0</formula>
    </cfRule>
    <cfRule type="containsBlanks" dxfId="50" priority="85">
      <formula>LEN(TRIM(B13))=0</formula>
    </cfRule>
    <cfRule type="containsBlanks" priority="86">
      <formula>LEN(TRIM(B13))=0</formula>
    </cfRule>
  </conditionalFormatting>
  <conditionalFormatting sqref="B21:B22">
    <cfRule type="containsBlanks" dxfId="49" priority="10">
      <formula>LEN(TRIM(B21))=0</formula>
    </cfRule>
    <cfRule type="containsBlanks" dxfId="48" priority="12">
      <formula>LEN(TRIM(B21))=0</formula>
    </cfRule>
  </conditionalFormatting>
  <conditionalFormatting sqref="B20:C20">
    <cfRule type="containsBlanks" dxfId="47" priority="2">
      <formula>LEN(TRIM(B20))=0</formula>
    </cfRule>
  </conditionalFormatting>
  <conditionalFormatting sqref="B18:H19">
    <cfRule type="containsBlanks" dxfId="46" priority="19">
      <formula>LEN(TRIM(B18))=0</formula>
    </cfRule>
    <cfRule type="containsBlanks" dxfId="45" priority="17">
      <formula>LEN(TRIM(B18))=0</formula>
    </cfRule>
  </conditionalFormatting>
  <conditionalFormatting sqref="D21:E21">
    <cfRule type="containsBlanks" dxfId="44" priority="13">
      <formula>LEN(TRIM(D21))=0</formula>
    </cfRule>
  </conditionalFormatting>
  <conditionalFormatting sqref="G21:H21">
    <cfRule type="containsBlanks" dxfId="43" priority="1">
      <formula>LEN(TRIM(G21))=0</formula>
    </cfRule>
  </conditionalFormatting>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45"/>
  <sheetViews>
    <sheetView showZeros="0" view="pageBreakPreview" topLeftCell="A33" zoomScaleNormal="100" zoomScaleSheetLayoutView="100" workbookViewId="0">
      <selection activeCell="P39" sqref="P39"/>
    </sheetView>
  </sheetViews>
  <sheetFormatPr defaultColWidth="3.08984375" defaultRowHeight="18.75" customHeight="1" x14ac:dyDescent="0.2"/>
  <cols>
    <col min="1" max="16384" width="3.08984375" style="1"/>
  </cols>
  <sheetData>
    <row r="1" spans="1:31" ht="20.25" customHeight="1" x14ac:dyDescent="0.2">
      <c r="Z1" s="151" t="s">
        <v>96</v>
      </c>
      <c r="AA1" s="152"/>
      <c r="AB1" s="153"/>
      <c r="AE1" s="75" t="s">
        <v>33</v>
      </c>
    </row>
    <row r="2" spans="1:31" ht="20.25" customHeight="1" x14ac:dyDescent="0.2">
      <c r="Z2" s="154"/>
      <c r="AA2" s="155"/>
      <c r="AB2" s="156"/>
      <c r="AE2" s="75"/>
    </row>
    <row r="3" spans="1:31" ht="20.25" customHeight="1" x14ac:dyDescent="0.2">
      <c r="Z3" s="154"/>
      <c r="AA3" s="155"/>
      <c r="AB3" s="156"/>
      <c r="AE3" s="75"/>
    </row>
    <row r="4" spans="1:31" ht="20.25" customHeight="1" thickBot="1" x14ac:dyDescent="0.25">
      <c r="Z4" s="157"/>
      <c r="AA4" s="158"/>
      <c r="AB4" s="159"/>
      <c r="AE4" s="75"/>
    </row>
    <row r="5" spans="1:31" ht="20.25" customHeight="1" x14ac:dyDescent="0.2">
      <c r="AE5" s="75"/>
    </row>
    <row r="6" spans="1:31" ht="37.5" customHeight="1" x14ac:dyDescent="0.2">
      <c r="A6" s="160" t="s">
        <v>56</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E6" s="45"/>
    </row>
    <row r="7" spans="1:31" ht="20.25" customHeight="1" x14ac:dyDescent="0.2"/>
    <row r="8" spans="1:31" ht="20.25" customHeight="1" x14ac:dyDescent="0.2"/>
    <row r="9" spans="1:31" ht="20.25" customHeight="1" x14ac:dyDescent="0.2">
      <c r="A9" s="137" t="s">
        <v>213</v>
      </c>
      <c r="B9" s="137"/>
      <c r="C9" s="137"/>
      <c r="D9" s="137"/>
      <c r="E9" s="137"/>
      <c r="F9" s="137"/>
      <c r="G9" s="137"/>
      <c r="H9" s="137"/>
      <c r="I9" s="137"/>
      <c r="J9" s="137"/>
      <c r="K9" s="138"/>
      <c r="L9" s="149" t="str">
        <f>基本情報!B10</f>
        <v>波佐見　太郎</v>
      </c>
      <c r="M9" s="150"/>
      <c r="N9" s="150"/>
      <c r="O9" s="150"/>
      <c r="P9" s="150"/>
      <c r="Q9" s="150"/>
      <c r="R9" s="150"/>
      <c r="S9" s="1" t="s">
        <v>57</v>
      </c>
      <c r="T9"/>
      <c r="AE9" s="21" t="str">
        <f>IF(L9=0,$AE$1,"")</f>
        <v/>
      </c>
    </row>
    <row r="10" spans="1:31" ht="20.25" customHeight="1" x14ac:dyDescent="0.2">
      <c r="B10" s="162" t="str">
        <f>基本情報!B14</f>
        <v>○×△印刷株式会社</v>
      </c>
      <c r="C10" s="163"/>
      <c r="D10" s="163"/>
      <c r="E10" s="163"/>
      <c r="F10" s="163"/>
      <c r="G10" s="163"/>
      <c r="H10" s="163"/>
      <c r="I10" s="163"/>
      <c r="J10" s="149" t="str">
        <f>基本情報!B15</f>
        <v>代表取締役　海野　あおい</v>
      </c>
      <c r="K10" s="164"/>
      <c r="L10" s="164"/>
      <c r="M10" s="164"/>
      <c r="N10" s="164"/>
      <c r="O10" s="164"/>
      <c r="P10" s="164"/>
      <c r="Q10" s="164"/>
      <c r="R10" s="164"/>
      <c r="S10" s="1" t="s">
        <v>161</v>
      </c>
      <c r="AE10" s="21" t="str">
        <f>IF(B10=0,$AE$1,IF(J10=0,$AE$1,""))</f>
        <v/>
      </c>
    </row>
    <row r="11" spans="1:31" ht="20.25" customHeight="1" x14ac:dyDescent="0.2">
      <c r="B11" s="1" t="s">
        <v>162</v>
      </c>
    </row>
    <row r="12" spans="1:31" ht="20.25" customHeight="1" x14ac:dyDescent="0.2"/>
    <row r="13" spans="1:31" ht="20.25" customHeight="1" x14ac:dyDescent="0.2">
      <c r="B13" s="31" t="s">
        <v>6</v>
      </c>
      <c r="D13" s="1" t="s">
        <v>58</v>
      </c>
    </row>
    <row r="14" spans="1:31" ht="20.25" customHeight="1" x14ac:dyDescent="0.2">
      <c r="D14" s="1" t="s">
        <v>59</v>
      </c>
    </row>
    <row r="15" spans="1:31" ht="9.75" customHeight="1" x14ac:dyDescent="0.2"/>
    <row r="16" spans="1:31" ht="20.25" customHeight="1" x14ac:dyDescent="0.2">
      <c r="B16" s="31" t="s">
        <v>12</v>
      </c>
      <c r="D16" s="1" t="s">
        <v>83</v>
      </c>
      <c r="G16" s="112"/>
      <c r="H16" s="144">
        <f>基本情報!B20</f>
        <v>1600</v>
      </c>
      <c r="I16" s="144"/>
      <c r="J16" s="144"/>
      <c r="K16" s="144"/>
      <c r="L16" s="1" t="s">
        <v>60</v>
      </c>
      <c r="AE16" s="21" t="str">
        <f>IF(H16=0,$AE$1,"")</f>
        <v/>
      </c>
    </row>
    <row r="17" spans="2:31" ht="9.75" customHeight="1" x14ac:dyDescent="0.2"/>
    <row r="18" spans="2:31" ht="20.25" customHeight="1" x14ac:dyDescent="0.2">
      <c r="B18" s="31" t="s">
        <v>19</v>
      </c>
      <c r="D18" s="1" t="s">
        <v>13</v>
      </c>
      <c r="H18" s="167">
        <f>基本情報!F22</f>
        <v>10560</v>
      </c>
      <c r="I18" s="168"/>
      <c r="J18" s="168"/>
      <c r="K18" s="168"/>
      <c r="L18" s="1" t="s">
        <v>20</v>
      </c>
      <c r="O18" s="71" t="s">
        <v>61</v>
      </c>
      <c r="P18" s="139">
        <f>基本情報!D21</f>
        <v>6</v>
      </c>
      <c r="Q18" s="139"/>
      <c r="R18" s="1" t="s">
        <v>62</v>
      </c>
      <c r="S18" s="139">
        <f>基本情報!G21</f>
        <v>60</v>
      </c>
      <c r="T18" s="139"/>
      <c r="U18" s="1" t="s">
        <v>63</v>
      </c>
      <c r="AE18" s="21" t="str">
        <f>IF(H18=0,$AE$1,IF(P18=0,$AE$1,""))</f>
        <v/>
      </c>
    </row>
    <row r="19" spans="2:31" ht="9.75" customHeight="1" x14ac:dyDescent="0.2">
      <c r="B19" s="31"/>
    </row>
    <row r="20" spans="2:31" ht="20.25" customHeight="1" x14ac:dyDescent="0.2">
      <c r="B20" s="31" t="s">
        <v>18</v>
      </c>
      <c r="D20" s="1" t="s">
        <v>51</v>
      </c>
      <c r="H20" s="145" t="s">
        <v>157</v>
      </c>
      <c r="I20" s="146"/>
      <c r="J20" s="165" t="str">
        <f>基本情報!C19</f>
        <v>６</v>
      </c>
      <c r="K20" s="166"/>
      <c r="L20" s="4" t="s">
        <v>3</v>
      </c>
      <c r="M20" s="165" t="str">
        <f>基本情報!E19</f>
        <v>9</v>
      </c>
      <c r="N20" s="166"/>
      <c r="O20" s="4" t="s">
        <v>1</v>
      </c>
      <c r="P20" s="165" t="str">
        <f>基本情報!G19</f>
        <v>３０</v>
      </c>
      <c r="Q20" s="166"/>
      <c r="R20" s="1" t="s">
        <v>2</v>
      </c>
      <c r="AE20" s="21" t="str">
        <f>IF(J20=0,$AE$1,IF(M20=0,$AE$1,IF(P20=0,AE1,"")))</f>
        <v/>
      </c>
    </row>
    <row r="21" spans="2:31" ht="9.75" customHeight="1" x14ac:dyDescent="0.2"/>
    <row r="22" spans="2:31" ht="20.25" customHeight="1" x14ac:dyDescent="0.2">
      <c r="B22" s="31" t="s">
        <v>64</v>
      </c>
      <c r="D22" s="1" t="s">
        <v>35</v>
      </c>
    </row>
    <row r="23" spans="2:31" ht="20.25" customHeight="1" x14ac:dyDescent="0.2">
      <c r="D23" s="1" t="s">
        <v>169</v>
      </c>
    </row>
    <row r="24" spans="2:31" ht="20.25" customHeight="1" x14ac:dyDescent="0.2">
      <c r="D24" s="1" t="s">
        <v>206</v>
      </c>
    </row>
    <row r="25" spans="2:31" ht="20.25" customHeight="1" x14ac:dyDescent="0.2">
      <c r="D25" s="1" t="s">
        <v>207</v>
      </c>
    </row>
    <row r="26" spans="2:31" ht="20.25" customHeight="1" x14ac:dyDescent="0.2">
      <c r="D26" s="1" t="s">
        <v>208</v>
      </c>
    </row>
    <row r="27" spans="2:31" ht="20.25" customHeight="1" x14ac:dyDescent="0.2">
      <c r="D27" s="1" t="s">
        <v>209</v>
      </c>
    </row>
    <row r="28" spans="2:31" ht="20.25" customHeight="1" x14ac:dyDescent="0.2">
      <c r="D28" s="1" t="s">
        <v>210</v>
      </c>
    </row>
    <row r="29" spans="2:31" ht="20.25" customHeight="1" x14ac:dyDescent="0.2">
      <c r="D29" s="1" t="s">
        <v>177</v>
      </c>
    </row>
    <row r="30" spans="2:31" ht="20.25" customHeight="1" x14ac:dyDescent="0.2">
      <c r="D30" s="1" t="s">
        <v>163</v>
      </c>
    </row>
    <row r="31" spans="2:31" ht="9.75" customHeight="1" x14ac:dyDescent="0.2">
      <c r="N31" s="36"/>
      <c r="O31" s="37"/>
    </row>
    <row r="32" spans="2:31" ht="20.25" customHeight="1" x14ac:dyDescent="0.2">
      <c r="B32" s="31" t="s">
        <v>65</v>
      </c>
      <c r="D32" s="1" t="s">
        <v>36</v>
      </c>
    </row>
    <row r="33" spans="2:31" ht="20.25" customHeight="1" x14ac:dyDescent="0.2">
      <c r="B33" s="31"/>
      <c r="D33" s="111" t="s">
        <v>164</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c r="AE33" s="74"/>
    </row>
    <row r="34" spans="2:31" ht="20.25" customHeight="1" x14ac:dyDescent="0.2">
      <c r="D34" s="111" t="s">
        <v>165</v>
      </c>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c r="AE34" s="74"/>
    </row>
    <row r="35" spans="2:31" ht="20.25" customHeight="1" x14ac:dyDescent="0.2">
      <c r="D35" s="1" t="s">
        <v>166</v>
      </c>
    </row>
    <row r="36" spans="2:31" ht="9.75" customHeight="1" x14ac:dyDescent="0.2">
      <c r="N36" s="36"/>
      <c r="O36" s="37"/>
    </row>
    <row r="37" spans="2:31" ht="20.25" customHeight="1" x14ac:dyDescent="0.2">
      <c r="M37" s="140" t="s">
        <v>157</v>
      </c>
      <c r="N37" s="141"/>
      <c r="O37" s="142" t="str">
        <f>基本情報!C18</f>
        <v>６</v>
      </c>
      <c r="P37" s="143"/>
      <c r="Q37" s="1" t="s">
        <v>3</v>
      </c>
      <c r="R37" s="142" t="str">
        <f>基本情報!E18</f>
        <v>9</v>
      </c>
      <c r="S37" s="143"/>
      <c r="T37" s="1" t="s">
        <v>1</v>
      </c>
      <c r="U37" s="142" t="str">
        <f>基本情報!G18</f>
        <v>２５</v>
      </c>
      <c r="V37" s="143"/>
      <c r="W37" s="1" t="s">
        <v>2</v>
      </c>
    </row>
    <row r="38" spans="2:31" ht="9.75" customHeight="1" x14ac:dyDescent="0.2">
      <c r="N38" s="36"/>
      <c r="O38" s="37"/>
    </row>
    <row r="39" spans="2:31" ht="20.25" customHeight="1" x14ac:dyDescent="0.2">
      <c r="N39" s="4" t="s">
        <v>37</v>
      </c>
      <c r="P39" s="1" t="str">
        <f>基本情報!O10</f>
        <v>波佐見町議会議員一般選挙候補者</v>
      </c>
    </row>
    <row r="40" spans="2:31" ht="20.25" customHeight="1" thickBot="1" x14ac:dyDescent="0.25">
      <c r="P40" s="145" t="s">
        <v>27</v>
      </c>
      <c r="Q40" s="146"/>
      <c r="S40" s="147" t="str">
        <f>基本情報!B9</f>
        <v>波佐見町○○郷１６８番地２</v>
      </c>
      <c r="T40" s="148"/>
      <c r="U40" s="148"/>
      <c r="V40" s="148"/>
      <c r="W40" s="148"/>
      <c r="X40" s="148"/>
      <c r="Y40" s="148"/>
      <c r="Z40" s="148"/>
      <c r="AA40" s="148"/>
      <c r="AB40" s="148"/>
    </row>
    <row r="41" spans="2:31" ht="20.25" customHeight="1" thickBot="1" x14ac:dyDescent="0.25">
      <c r="P41" s="145" t="s">
        <v>31</v>
      </c>
      <c r="Q41" s="146"/>
      <c r="S41" s="147" t="str">
        <f>基本情報!B10</f>
        <v>波佐見　太郎</v>
      </c>
      <c r="T41" s="148"/>
      <c r="U41" s="148"/>
      <c r="V41" s="148"/>
      <c r="W41" s="148"/>
      <c r="X41" s="148"/>
      <c r="Y41" s="148"/>
      <c r="Z41" s="148"/>
      <c r="AA41" s="148"/>
      <c r="AB41" s="109" t="s">
        <v>4</v>
      </c>
    </row>
    <row r="42" spans="2:31" ht="9.75" customHeight="1" x14ac:dyDescent="0.2"/>
    <row r="43" spans="2:31" ht="20.25" customHeight="1" x14ac:dyDescent="0.2">
      <c r="N43" s="4" t="s">
        <v>38</v>
      </c>
      <c r="P43" s="145" t="s">
        <v>27</v>
      </c>
      <c r="Q43" s="146"/>
      <c r="R43" s="37"/>
      <c r="S43" s="147" t="str">
        <f>基本情報!B13</f>
        <v>波佐見町△△郷２番地</v>
      </c>
      <c r="T43" s="148"/>
      <c r="U43" s="148"/>
      <c r="V43" s="148"/>
      <c r="W43" s="148"/>
      <c r="X43" s="148"/>
      <c r="Y43" s="148"/>
      <c r="Z43" s="148"/>
      <c r="AA43" s="148"/>
      <c r="AB43" s="148"/>
    </row>
    <row r="44" spans="2:31" ht="20.25" customHeight="1" thickBot="1" x14ac:dyDescent="0.25">
      <c r="P44" s="145" t="s">
        <v>39</v>
      </c>
      <c r="Q44" s="146"/>
      <c r="R44" s="37"/>
      <c r="S44" s="147" t="str">
        <f>基本情報!B14</f>
        <v>○×△印刷株式会社</v>
      </c>
      <c r="T44" s="148"/>
      <c r="U44" s="148"/>
      <c r="V44" s="148"/>
      <c r="W44" s="148"/>
      <c r="X44" s="148"/>
      <c r="Y44" s="148"/>
      <c r="Z44" s="148"/>
      <c r="AA44" s="148"/>
      <c r="AB44" s="148"/>
    </row>
    <row r="45" spans="2:31" ht="20.25" customHeight="1" thickBot="1" x14ac:dyDescent="0.25">
      <c r="P45" s="145" t="s">
        <v>31</v>
      </c>
      <c r="Q45" s="146"/>
      <c r="R45" s="37"/>
      <c r="S45" s="147" t="str">
        <f>基本情報!B15</f>
        <v>代表取締役　海野　あおい</v>
      </c>
      <c r="T45" s="148"/>
      <c r="U45" s="148"/>
      <c r="V45" s="148"/>
      <c r="W45" s="148"/>
      <c r="X45" s="148"/>
      <c r="Y45" s="148"/>
      <c r="Z45" s="148"/>
      <c r="AA45" s="148"/>
      <c r="AB45" s="109" t="s">
        <v>4</v>
      </c>
    </row>
  </sheetData>
  <sheetProtection selectLockedCells="1"/>
  <mergeCells count="28">
    <mergeCell ref="Z1:AB4"/>
    <mergeCell ref="P45:Q45"/>
    <mergeCell ref="S45:AA45"/>
    <mergeCell ref="S44:AB44"/>
    <mergeCell ref="S43:AB43"/>
    <mergeCell ref="A6:AC6"/>
    <mergeCell ref="B10:I10"/>
    <mergeCell ref="J10:R10"/>
    <mergeCell ref="M20:N20"/>
    <mergeCell ref="P20:Q20"/>
    <mergeCell ref="J20:K20"/>
    <mergeCell ref="H20:I20"/>
    <mergeCell ref="H18:K18"/>
    <mergeCell ref="U37:V37"/>
    <mergeCell ref="P44:Q44"/>
    <mergeCell ref="P43:Q43"/>
    <mergeCell ref="P40:Q40"/>
    <mergeCell ref="P41:Q41"/>
    <mergeCell ref="S41:AA41"/>
    <mergeCell ref="S40:AB40"/>
    <mergeCell ref="L9:R9"/>
    <mergeCell ref="A9:K9"/>
    <mergeCell ref="P18:Q18"/>
    <mergeCell ref="S18:T18"/>
    <mergeCell ref="M37:N37"/>
    <mergeCell ref="O37:P37"/>
    <mergeCell ref="R37:S37"/>
    <mergeCell ref="H16:K16"/>
  </mergeCells>
  <phoneticPr fontId="1"/>
  <pageMargins left="0.9055118110236221" right="0.51181102362204722" top="0.94488188976377963" bottom="0.55118110236220474" header="0.31496062992125984" footer="0.31496062992125984"/>
  <pageSetup paperSize="9" scale="90" orientation="portrait" r:id="rId1"/>
  <headerFooter>
    <oddHeader>&amp;L
&amp;"-,太字"&amp;14② ビラの作成&amp;"-,標準"&amp;11
　　契約書&amp;R【様式記載例及び契約書作成例】</oddHeader>
    <oddFooter>&amp;C&amp;12 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L37"/>
  <sheetViews>
    <sheetView showZeros="0" view="pageBreakPreview" zoomScaleNormal="100" zoomScaleSheetLayoutView="100" workbookViewId="0">
      <selection activeCell="Q9" sqref="Q9"/>
    </sheetView>
  </sheetViews>
  <sheetFormatPr defaultColWidth="2.6328125" defaultRowHeight="20.25" customHeight="1" x14ac:dyDescent="0.2"/>
  <cols>
    <col min="1" max="1" width="2.6328125" style="1"/>
    <col min="2" max="2" width="2.6328125" style="1" customWidth="1"/>
    <col min="3" max="6" width="2.6328125" style="1"/>
    <col min="7" max="7" width="1" style="1" customWidth="1"/>
    <col min="8" max="11" width="2.6328125" style="1"/>
    <col min="12" max="12" width="0.90625" style="1" customWidth="1"/>
    <col min="13" max="17" width="2.6328125" style="1"/>
    <col min="18" max="18" width="1.453125" style="1" customWidth="1"/>
    <col min="19" max="19" width="2.6328125" style="1"/>
    <col min="20" max="22" width="3" style="1" customWidth="1"/>
    <col min="23" max="23" width="2.6328125" style="1" customWidth="1"/>
    <col min="24" max="16384" width="2.6328125" style="1"/>
  </cols>
  <sheetData>
    <row r="1" spans="1:38" ht="20.25" customHeight="1" x14ac:dyDescent="0.2">
      <c r="A1" s="1" t="s">
        <v>202</v>
      </c>
      <c r="F1" s="1" t="s">
        <v>0</v>
      </c>
      <c r="AL1" s="75" t="s">
        <v>33</v>
      </c>
    </row>
    <row r="2" spans="1:38" ht="20.25" customHeight="1" x14ac:dyDescent="0.2">
      <c r="A2" s="1" t="s">
        <v>203</v>
      </c>
      <c r="AL2" s="75" t="s">
        <v>71</v>
      </c>
    </row>
    <row r="3" spans="1:38" ht="20.25" customHeight="1" x14ac:dyDescent="0.2">
      <c r="A3" s="220" t="s">
        <v>188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row>
    <row r="4" spans="1:38" ht="12.75" customHeight="1" x14ac:dyDescent="0.2"/>
    <row r="5" spans="1:38" ht="20.25" customHeight="1" x14ac:dyDescent="0.2">
      <c r="B5" s="2" t="s">
        <v>66</v>
      </c>
    </row>
    <row r="6" spans="1:38" ht="5.25" customHeight="1" x14ac:dyDescent="0.2"/>
    <row r="7" spans="1:38" ht="20.25" customHeight="1" x14ac:dyDescent="0.2">
      <c r="C7" s="1" t="s">
        <v>157</v>
      </c>
      <c r="E7" s="232" t="s">
        <v>65</v>
      </c>
      <c r="F7" s="233"/>
      <c r="G7" s="3"/>
      <c r="H7" s="1" t="s">
        <v>3</v>
      </c>
      <c r="I7" s="232" t="s">
        <v>217</v>
      </c>
      <c r="J7" s="233"/>
      <c r="K7" s="1" t="s">
        <v>1</v>
      </c>
      <c r="M7" s="232" t="s">
        <v>211</v>
      </c>
      <c r="N7" s="233"/>
      <c r="O7" s="1" t="s">
        <v>2</v>
      </c>
      <c r="AL7" s="21" t="str">
        <f>IF(E7="",AL2,IF(I7="",AL2,IF(M7="",AL2,"")))</f>
        <v/>
      </c>
    </row>
    <row r="8" spans="1:38" ht="20.25" customHeight="1" x14ac:dyDescent="0.2">
      <c r="Q8" s="169" t="str">
        <f>基本情報!O1</f>
        <v>令和６年１０月６日執行</v>
      </c>
      <c r="R8" s="170"/>
      <c r="S8" s="170"/>
      <c r="T8" s="170"/>
      <c r="U8" s="170"/>
      <c r="V8" s="170"/>
      <c r="W8" s="170"/>
      <c r="X8" s="170"/>
      <c r="Y8" s="170"/>
      <c r="Z8" s="170"/>
      <c r="AA8" s="183" t="str">
        <f>基本情報!B8</f>
        <v>波佐見町議会議員一般選挙</v>
      </c>
      <c r="AB8" s="183"/>
      <c r="AC8" s="183"/>
      <c r="AD8" s="183"/>
      <c r="AE8" s="183"/>
      <c r="AF8" s="183"/>
      <c r="AG8" s="183"/>
      <c r="AH8" s="183"/>
      <c r="AI8" s="183"/>
      <c r="AJ8" s="183"/>
    </row>
    <row r="9" spans="1:38" ht="6" customHeight="1" x14ac:dyDescent="0.2"/>
    <row r="10" spans="1:38" ht="20.25" customHeight="1" x14ac:dyDescent="0.2">
      <c r="W10" s="1" t="s">
        <v>7</v>
      </c>
      <c r="Y10" s="4"/>
      <c r="Z10" s="205" t="str">
        <f>基本情報!B10</f>
        <v>波佐見　太郎</v>
      </c>
      <c r="AA10" s="206"/>
      <c r="AB10" s="206"/>
      <c r="AC10" s="206"/>
      <c r="AD10" s="206"/>
      <c r="AE10" s="206"/>
      <c r="AF10" s="206"/>
      <c r="AG10" s="4"/>
      <c r="AK10" s="21"/>
      <c r="AL10" s="21" t="str">
        <f>IF(Z10=0,AL1,"")</f>
        <v/>
      </c>
    </row>
    <row r="11" spans="1:38" ht="20.25" customHeight="1" x14ac:dyDescent="0.2">
      <c r="C11" s="1" t="s">
        <v>178</v>
      </c>
    </row>
    <row r="12" spans="1:38" ht="6" customHeight="1" x14ac:dyDescent="0.2"/>
    <row r="13" spans="1:38" ht="20.25" customHeight="1" x14ac:dyDescent="0.2">
      <c r="T13" s="1" t="s">
        <v>5</v>
      </c>
    </row>
    <row r="14" spans="1:38" ht="6" customHeight="1" x14ac:dyDescent="0.2"/>
    <row r="15" spans="1:38" ht="20.25" customHeight="1" thickBot="1" x14ac:dyDescent="0.25">
      <c r="A15" s="2"/>
    </row>
    <row r="16" spans="1:38" ht="18" customHeight="1" x14ac:dyDescent="0.2">
      <c r="A16" s="12"/>
      <c r="B16" s="13"/>
      <c r="C16" s="13"/>
      <c r="D16" s="13"/>
      <c r="E16" s="13"/>
      <c r="F16" s="13"/>
      <c r="G16" s="14"/>
      <c r="H16" s="225" t="s">
        <v>9</v>
      </c>
      <c r="I16" s="226"/>
      <c r="J16" s="226"/>
      <c r="K16" s="226"/>
      <c r="L16" s="226"/>
      <c r="M16" s="226"/>
      <c r="N16" s="226"/>
      <c r="O16" s="226"/>
      <c r="P16" s="226"/>
      <c r="Q16" s="226"/>
      <c r="R16" s="227"/>
      <c r="S16" s="217" t="s">
        <v>10</v>
      </c>
      <c r="T16" s="218"/>
      <c r="U16" s="218"/>
      <c r="V16" s="218"/>
      <c r="W16" s="218"/>
      <c r="X16" s="218"/>
      <c r="Y16" s="218"/>
      <c r="Z16" s="218"/>
      <c r="AA16" s="218"/>
      <c r="AB16" s="218"/>
      <c r="AC16" s="218"/>
      <c r="AD16" s="219"/>
      <c r="AE16" s="72"/>
      <c r="AF16" s="13"/>
      <c r="AG16" s="13"/>
      <c r="AH16" s="13"/>
      <c r="AI16" s="13"/>
      <c r="AJ16" s="15"/>
    </row>
    <row r="17" spans="1:38" ht="18" customHeight="1" x14ac:dyDescent="0.2">
      <c r="A17" s="224" t="s">
        <v>8</v>
      </c>
      <c r="B17" s="201"/>
      <c r="C17" s="201"/>
      <c r="D17" s="201"/>
      <c r="E17" s="201"/>
      <c r="F17" s="201"/>
      <c r="G17" s="64"/>
      <c r="H17" s="228"/>
      <c r="I17" s="228"/>
      <c r="J17" s="228"/>
      <c r="K17" s="228"/>
      <c r="L17" s="228"/>
      <c r="M17" s="228"/>
      <c r="N17" s="228"/>
      <c r="O17" s="228"/>
      <c r="P17" s="228"/>
      <c r="Q17" s="228"/>
      <c r="R17" s="229"/>
      <c r="S17" s="209" t="s">
        <v>68</v>
      </c>
      <c r="T17" s="199"/>
      <c r="U17" s="199"/>
      <c r="V17" s="199"/>
      <c r="W17" s="199"/>
      <c r="X17" s="210"/>
      <c r="Y17" s="209" t="s">
        <v>67</v>
      </c>
      <c r="Z17" s="199"/>
      <c r="AA17" s="199"/>
      <c r="AB17" s="199"/>
      <c r="AC17" s="199"/>
      <c r="AD17" s="210"/>
      <c r="AE17" s="207" t="s">
        <v>11</v>
      </c>
      <c r="AF17" s="201"/>
      <c r="AG17" s="201"/>
      <c r="AH17" s="201"/>
      <c r="AI17" s="201"/>
      <c r="AJ17" s="208"/>
    </row>
    <row r="18" spans="1:38" ht="18" customHeight="1" x14ac:dyDescent="0.2">
      <c r="A18" s="16"/>
      <c r="B18" s="10"/>
      <c r="C18" s="10"/>
      <c r="D18" s="10"/>
      <c r="E18" s="10"/>
      <c r="F18" s="10"/>
      <c r="G18" s="9"/>
      <c r="H18" s="230"/>
      <c r="I18" s="230"/>
      <c r="J18" s="230"/>
      <c r="K18" s="230"/>
      <c r="L18" s="230"/>
      <c r="M18" s="230"/>
      <c r="N18" s="230"/>
      <c r="O18" s="230"/>
      <c r="P18" s="230"/>
      <c r="Q18" s="230"/>
      <c r="R18" s="231"/>
      <c r="S18" s="211"/>
      <c r="T18" s="212"/>
      <c r="U18" s="212"/>
      <c r="V18" s="212"/>
      <c r="W18" s="212"/>
      <c r="X18" s="213"/>
      <c r="Y18" s="211"/>
      <c r="Z18" s="212"/>
      <c r="AA18" s="212"/>
      <c r="AB18" s="212"/>
      <c r="AC18" s="212"/>
      <c r="AD18" s="213"/>
      <c r="AE18" s="65"/>
      <c r="AF18" s="10"/>
      <c r="AG18" s="10"/>
      <c r="AH18" s="10"/>
      <c r="AI18" s="10"/>
      <c r="AJ18" s="17"/>
    </row>
    <row r="19" spans="1:38" ht="18" customHeight="1" x14ac:dyDescent="0.2">
      <c r="A19" s="257" t="s">
        <v>157</v>
      </c>
      <c r="B19" s="258"/>
      <c r="C19" s="263" t="str">
        <f>基本情報!C18</f>
        <v>６</v>
      </c>
      <c r="D19" s="264"/>
      <c r="E19" s="261" t="s">
        <v>40</v>
      </c>
      <c r="F19" s="58"/>
      <c r="G19" s="32"/>
      <c r="H19" s="234" t="str">
        <f>基本情報!B13</f>
        <v>波佐見町△△郷２番地</v>
      </c>
      <c r="I19" s="235"/>
      <c r="J19" s="235"/>
      <c r="K19" s="235"/>
      <c r="L19" s="235"/>
      <c r="M19" s="235"/>
      <c r="N19" s="235"/>
      <c r="O19" s="235"/>
      <c r="P19" s="235"/>
      <c r="Q19" s="235"/>
      <c r="R19" s="235"/>
      <c r="S19" s="192">
        <f>基本情報!B20</f>
        <v>1600</v>
      </c>
      <c r="T19" s="193"/>
      <c r="U19" s="193"/>
      <c r="V19" s="193"/>
      <c r="W19" s="193"/>
      <c r="X19" s="214" t="s">
        <v>53</v>
      </c>
      <c r="Y19" s="192">
        <f>基本情報!F22</f>
        <v>10560</v>
      </c>
      <c r="Z19" s="193"/>
      <c r="AA19" s="193"/>
      <c r="AB19" s="193"/>
      <c r="AC19" s="193"/>
      <c r="AD19" s="171" t="s">
        <v>25</v>
      </c>
      <c r="AE19" s="251"/>
      <c r="AF19" s="124"/>
      <c r="AG19" s="124"/>
      <c r="AH19" s="124"/>
      <c r="AI19" s="124"/>
      <c r="AJ19" s="188"/>
      <c r="AL19" s="21" t="str">
        <f>IF(C19=0,AL1,IF(B21=0,AL1,IF(D21=0,AL1,IF(H19=0,AL1,IF(H20=0,AL1,IF(H22=0,AL1,IF(S19=0,AL1,IF(Y19=0,AL1,""))))))))</f>
        <v/>
      </c>
    </row>
    <row r="20" spans="1:38" ht="9" customHeight="1" x14ac:dyDescent="0.2">
      <c r="A20" s="259"/>
      <c r="B20" s="260"/>
      <c r="C20" s="143"/>
      <c r="D20" s="143"/>
      <c r="E20" s="262"/>
      <c r="F20" s="59"/>
      <c r="G20" s="33"/>
      <c r="H20" s="174" t="str">
        <f>基本情報!B14</f>
        <v>○×△印刷株式会社</v>
      </c>
      <c r="I20" s="175"/>
      <c r="J20" s="175"/>
      <c r="K20" s="175"/>
      <c r="L20" s="175"/>
      <c r="M20" s="175"/>
      <c r="N20" s="175"/>
      <c r="O20" s="175"/>
      <c r="P20" s="175"/>
      <c r="Q20" s="175"/>
      <c r="R20" s="175"/>
      <c r="S20" s="194"/>
      <c r="T20" s="195"/>
      <c r="U20" s="195"/>
      <c r="V20" s="195"/>
      <c r="W20" s="195"/>
      <c r="X20" s="172"/>
      <c r="Y20" s="194"/>
      <c r="Z20" s="195"/>
      <c r="AA20" s="195"/>
      <c r="AB20" s="195"/>
      <c r="AC20" s="195"/>
      <c r="AD20" s="172"/>
      <c r="AE20" s="187"/>
      <c r="AF20" s="124"/>
      <c r="AG20" s="124"/>
      <c r="AH20" s="124"/>
      <c r="AI20" s="124"/>
      <c r="AJ20" s="188"/>
    </row>
    <row r="21" spans="1:38" ht="9" customHeight="1" x14ac:dyDescent="0.2">
      <c r="A21" s="60"/>
      <c r="B21" s="142" t="str">
        <f>基本情報!E18</f>
        <v>9</v>
      </c>
      <c r="C21" s="262" t="s">
        <v>41</v>
      </c>
      <c r="D21" s="142" t="str">
        <f>基本情報!G18</f>
        <v>２５</v>
      </c>
      <c r="E21" s="262" t="s">
        <v>42</v>
      </c>
      <c r="F21" s="59"/>
      <c r="G21" s="33"/>
      <c r="H21" s="176"/>
      <c r="I21" s="176"/>
      <c r="J21" s="176"/>
      <c r="K21" s="176"/>
      <c r="L21" s="176"/>
      <c r="M21" s="176"/>
      <c r="N21" s="176"/>
      <c r="O21" s="176"/>
      <c r="P21" s="176"/>
      <c r="Q21" s="176"/>
      <c r="R21" s="176"/>
      <c r="S21" s="194"/>
      <c r="T21" s="195"/>
      <c r="U21" s="195"/>
      <c r="V21" s="195"/>
      <c r="W21" s="195"/>
      <c r="X21" s="215"/>
      <c r="Y21" s="194"/>
      <c r="Z21" s="195"/>
      <c r="AA21" s="195"/>
      <c r="AB21" s="195"/>
      <c r="AC21" s="195"/>
      <c r="AD21" s="172"/>
      <c r="AE21" s="187"/>
      <c r="AF21" s="124"/>
      <c r="AG21" s="124"/>
      <c r="AH21" s="124"/>
      <c r="AI21" s="124"/>
      <c r="AJ21" s="188"/>
    </row>
    <row r="22" spans="1:38" ht="18" customHeight="1" x14ac:dyDescent="0.2">
      <c r="A22" s="61"/>
      <c r="B22" s="266"/>
      <c r="C22" s="265"/>
      <c r="D22" s="266"/>
      <c r="E22" s="265"/>
      <c r="F22" s="62"/>
      <c r="G22" s="30"/>
      <c r="H22" s="236" t="str">
        <f>基本情報!B15</f>
        <v>代表取締役　海野　あおい</v>
      </c>
      <c r="I22" s="237"/>
      <c r="J22" s="237"/>
      <c r="K22" s="237"/>
      <c r="L22" s="237"/>
      <c r="M22" s="237"/>
      <c r="N22" s="237"/>
      <c r="O22" s="237"/>
      <c r="P22" s="237"/>
      <c r="Q22" s="237"/>
      <c r="R22" s="237"/>
      <c r="S22" s="196"/>
      <c r="T22" s="197"/>
      <c r="U22" s="197"/>
      <c r="V22" s="197"/>
      <c r="W22" s="197"/>
      <c r="X22" s="216"/>
      <c r="Y22" s="196"/>
      <c r="Z22" s="197"/>
      <c r="AA22" s="197"/>
      <c r="AB22" s="197"/>
      <c r="AC22" s="197"/>
      <c r="AD22" s="173"/>
      <c r="AE22" s="187"/>
      <c r="AF22" s="124"/>
      <c r="AG22" s="124"/>
      <c r="AH22" s="124"/>
      <c r="AI22" s="124"/>
      <c r="AJ22" s="188"/>
      <c r="AL22" s="74"/>
    </row>
    <row r="23" spans="1:38" ht="18" customHeight="1" x14ac:dyDescent="0.2">
      <c r="A23" s="241"/>
      <c r="B23" s="242"/>
      <c r="C23" s="245"/>
      <c r="D23" s="246"/>
      <c r="E23" s="248"/>
      <c r="F23" s="51"/>
      <c r="G23" s="32"/>
      <c r="H23" s="238"/>
      <c r="I23" s="239"/>
      <c r="J23" s="239"/>
      <c r="K23" s="239"/>
      <c r="L23" s="239"/>
      <c r="M23" s="239"/>
      <c r="N23" s="239"/>
      <c r="O23" s="239"/>
      <c r="P23" s="239"/>
      <c r="Q23" s="239"/>
      <c r="R23" s="240"/>
      <c r="S23" s="198"/>
      <c r="T23" s="199"/>
      <c r="U23" s="199"/>
      <c r="V23" s="199"/>
      <c r="W23" s="199"/>
      <c r="X23" s="252" t="s">
        <v>53</v>
      </c>
      <c r="Y23" s="256"/>
      <c r="Z23" s="185"/>
      <c r="AA23" s="185"/>
      <c r="AB23" s="185"/>
      <c r="AC23" s="185"/>
      <c r="AD23" s="171" t="s">
        <v>20</v>
      </c>
      <c r="AE23" s="184"/>
      <c r="AF23" s="185"/>
      <c r="AG23" s="185"/>
      <c r="AH23" s="185"/>
      <c r="AI23" s="185"/>
      <c r="AJ23" s="186"/>
    </row>
    <row r="24" spans="1:38" ht="9" customHeight="1" x14ac:dyDescent="0.2">
      <c r="A24" s="243"/>
      <c r="B24" s="244"/>
      <c r="C24" s="247"/>
      <c r="D24" s="247"/>
      <c r="E24" s="247"/>
      <c r="F24" s="52"/>
      <c r="G24" s="33"/>
      <c r="H24" s="178"/>
      <c r="I24" s="179"/>
      <c r="J24" s="179"/>
      <c r="K24" s="179"/>
      <c r="L24" s="179"/>
      <c r="M24" s="179"/>
      <c r="N24" s="179"/>
      <c r="O24" s="179"/>
      <c r="P24" s="179"/>
      <c r="Q24" s="179"/>
      <c r="R24" s="180"/>
      <c r="S24" s="200"/>
      <c r="T24" s="201"/>
      <c r="U24" s="201"/>
      <c r="V24" s="201"/>
      <c r="W24" s="201"/>
      <c r="X24" s="253"/>
      <c r="Y24" s="187"/>
      <c r="Z24" s="124"/>
      <c r="AA24" s="124"/>
      <c r="AB24" s="124"/>
      <c r="AC24" s="124"/>
      <c r="AD24" s="172"/>
      <c r="AE24" s="187"/>
      <c r="AF24" s="124"/>
      <c r="AG24" s="124"/>
      <c r="AH24" s="124"/>
      <c r="AI24" s="124"/>
      <c r="AJ24" s="188"/>
    </row>
    <row r="25" spans="1:38" ht="9" customHeight="1" x14ac:dyDescent="0.2">
      <c r="A25" s="53"/>
      <c r="B25" s="249"/>
      <c r="C25" s="247"/>
      <c r="D25" s="249"/>
      <c r="E25" s="247"/>
      <c r="F25" s="52"/>
      <c r="G25" s="33"/>
      <c r="H25" s="181"/>
      <c r="I25" s="181"/>
      <c r="J25" s="181"/>
      <c r="K25" s="181"/>
      <c r="L25" s="181"/>
      <c r="M25" s="181"/>
      <c r="N25" s="181"/>
      <c r="O25" s="181"/>
      <c r="P25" s="181"/>
      <c r="Q25" s="181"/>
      <c r="R25" s="182"/>
      <c r="S25" s="202"/>
      <c r="T25" s="201"/>
      <c r="U25" s="201"/>
      <c r="V25" s="201"/>
      <c r="W25" s="201"/>
      <c r="X25" s="254"/>
      <c r="Y25" s="187"/>
      <c r="Z25" s="124"/>
      <c r="AA25" s="124"/>
      <c r="AB25" s="124"/>
      <c r="AC25" s="124"/>
      <c r="AD25" s="172"/>
      <c r="AE25" s="187"/>
      <c r="AF25" s="124"/>
      <c r="AG25" s="124"/>
      <c r="AH25" s="124"/>
      <c r="AI25" s="124"/>
      <c r="AJ25" s="188"/>
    </row>
    <row r="26" spans="1:38" ht="18" customHeight="1" thickBot="1" x14ac:dyDescent="0.25">
      <c r="A26" s="54"/>
      <c r="B26" s="250"/>
      <c r="C26" s="250"/>
      <c r="D26" s="250"/>
      <c r="E26" s="250"/>
      <c r="F26" s="55"/>
      <c r="G26" s="34"/>
      <c r="H26" s="221"/>
      <c r="I26" s="222"/>
      <c r="J26" s="222"/>
      <c r="K26" s="222"/>
      <c r="L26" s="222"/>
      <c r="M26" s="222"/>
      <c r="N26" s="222"/>
      <c r="O26" s="222"/>
      <c r="P26" s="222"/>
      <c r="Q26" s="222"/>
      <c r="R26" s="223"/>
      <c r="S26" s="203"/>
      <c r="T26" s="204"/>
      <c r="U26" s="204"/>
      <c r="V26" s="204"/>
      <c r="W26" s="204"/>
      <c r="X26" s="255"/>
      <c r="Y26" s="189"/>
      <c r="Z26" s="190"/>
      <c r="AA26" s="190"/>
      <c r="AB26" s="190"/>
      <c r="AC26" s="190"/>
      <c r="AD26" s="177"/>
      <c r="AE26" s="189"/>
      <c r="AF26" s="190"/>
      <c r="AG26" s="190"/>
      <c r="AH26" s="190"/>
      <c r="AI26" s="190"/>
      <c r="AJ26" s="191"/>
    </row>
    <row r="27" spans="1:38" ht="8.25" customHeight="1" x14ac:dyDescent="0.2"/>
    <row r="28" spans="1:38" ht="9" customHeight="1" x14ac:dyDescent="0.2"/>
    <row r="29" spans="1:38" ht="16.5" customHeight="1" x14ac:dyDescent="0.2">
      <c r="A29" s="18" t="s">
        <v>11</v>
      </c>
      <c r="B29" s="18"/>
      <c r="C29" s="18"/>
    </row>
    <row r="30" spans="1:38" ht="16.5" customHeight="1" x14ac:dyDescent="0.2">
      <c r="A30" s="18"/>
      <c r="B30" s="19" t="s">
        <v>15</v>
      </c>
      <c r="C30" s="18" t="s">
        <v>14</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8" ht="16.5" customHeight="1" x14ac:dyDescent="0.2">
      <c r="A31" s="18"/>
      <c r="B31" s="19" t="s">
        <v>16</v>
      </c>
      <c r="C31" s="18" t="s">
        <v>154</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8" ht="16.5" customHeight="1" x14ac:dyDescent="0.2">
      <c r="A32" s="18"/>
      <c r="B32" s="19" t="s">
        <v>152</v>
      </c>
      <c r="C32" s="18" t="s">
        <v>191</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36" ht="16.5" customHeight="1" x14ac:dyDescent="0.2">
      <c r="A33" s="18"/>
      <c r="C33" s="18" t="s">
        <v>192</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36" ht="16.5" customHeight="1" x14ac:dyDescent="0.2">
      <c r="C34" s="18" t="s">
        <v>193</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16.5" customHeight="1" x14ac:dyDescent="0.2">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ht="16.5" customHeight="1" x14ac:dyDescent="0.2">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ht="16.5" customHeight="1" x14ac:dyDescent="0.2">
      <c r="B37" s="18"/>
      <c r="C37" s="18"/>
    </row>
  </sheetData>
  <sheetProtection selectLockedCells="1"/>
  <mergeCells count="43">
    <mergeCell ref="AE19:AJ22"/>
    <mergeCell ref="X23:X26"/>
    <mergeCell ref="Y23:AC26"/>
    <mergeCell ref="A19:B20"/>
    <mergeCell ref="E19:E20"/>
    <mergeCell ref="C19:D20"/>
    <mergeCell ref="C21:C22"/>
    <mergeCell ref="E21:E22"/>
    <mergeCell ref="B21:B22"/>
    <mergeCell ref="D21:D22"/>
    <mergeCell ref="E25:E26"/>
    <mergeCell ref="A3:AJ3"/>
    <mergeCell ref="H26:R26"/>
    <mergeCell ref="A17:F17"/>
    <mergeCell ref="H16:R18"/>
    <mergeCell ref="E7:F7"/>
    <mergeCell ref="I7:J7"/>
    <mergeCell ref="M7:N7"/>
    <mergeCell ref="H19:R19"/>
    <mergeCell ref="H22:R22"/>
    <mergeCell ref="H23:R23"/>
    <mergeCell ref="A23:B24"/>
    <mergeCell ref="C23:D24"/>
    <mergeCell ref="E23:E24"/>
    <mergeCell ref="B25:B26"/>
    <mergeCell ref="C25:C26"/>
    <mergeCell ref="D25:D26"/>
    <mergeCell ref="Q8:Z8"/>
    <mergeCell ref="AD19:AD22"/>
    <mergeCell ref="H20:R21"/>
    <mergeCell ref="AD23:AD26"/>
    <mergeCell ref="H24:R25"/>
    <mergeCell ref="AA8:AJ8"/>
    <mergeCell ref="AE23:AJ26"/>
    <mergeCell ref="S19:W22"/>
    <mergeCell ref="S23:W26"/>
    <mergeCell ref="Z10:AF10"/>
    <mergeCell ref="AE17:AJ17"/>
    <mergeCell ref="Y17:AD18"/>
    <mergeCell ref="S17:X18"/>
    <mergeCell ref="X19:X22"/>
    <mergeCell ref="Y19:AC22"/>
    <mergeCell ref="S16:AD16"/>
  </mergeCells>
  <phoneticPr fontId="1"/>
  <conditionalFormatting sqref="E7:F7">
    <cfRule type="containsBlanks" dxfId="42" priority="18">
      <formula>LEN(TRIM(E7))=0</formula>
    </cfRule>
    <cfRule type="containsBlanks" dxfId="41" priority="21">
      <formula>LEN(TRIM(E7))=0</formula>
    </cfRule>
  </conditionalFormatting>
  <conditionalFormatting sqref="I7:J7">
    <cfRule type="containsBlanks" dxfId="40" priority="16">
      <formula>LEN(TRIM(I7))=0</formula>
    </cfRule>
    <cfRule type="containsBlanks" dxfId="39" priority="17">
      <formula>LEN(TRIM(I7))=0</formula>
    </cfRule>
  </conditionalFormatting>
  <conditionalFormatting sqref="M7:N7">
    <cfRule type="containsBlanks" dxfId="38" priority="14">
      <formula>LEN(TRIM(M7))=0</formula>
    </cfRule>
    <cfRule type="containsBlanks" dxfId="37" priority="15">
      <formula>LEN(TRIM(M7))=0</formula>
    </cfRule>
  </conditionalFormatting>
  <pageMargins left="0.9055118110236221" right="0.51181102362204722" top="1.1417322834645669" bottom="0.15748031496062992" header="0.31496062992125984" footer="0.31496062992125984"/>
  <pageSetup paperSize="9" scale="90" orientation="portrait" r:id="rId1"/>
  <headerFooter>
    <oddHeader>&amp;L
&amp;"-,太字"&amp;14② ビラの作成&amp;"-,標準"&amp;11
　　ビラ作成契約届出書&amp;R【様式記載例及び契約書作成例】</oddHeader>
    <oddFooter>&amp;C&amp;12 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J41"/>
  <sheetViews>
    <sheetView showZeros="0" view="pageBreakPreview" zoomScaleNormal="100" zoomScaleSheetLayoutView="100" workbookViewId="0">
      <selection activeCell="W10" sqref="W10"/>
    </sheetView>
  </sheetViews>
  <sheetFormatPr defaultColWidth="2.6328125" defaultRowHeight="15" customHeight="1" x14ac:dyDescent="0.2"/>
  <cols>
    <col min="1" max="5" width="2.6328125" style="1" customWidth="1"/>
    <col min="6" max="15" width="2.6328125" style="1"/>
    <col min="16" max="16" width="3" style="1" customWidth="1"/>
    <col min="17" max="35" width="2.6328125" style="1"/>
    <col min="36" max="36" width="2.54296875" style="1" customWidth="1"/>
    <col min="37" max="16384" width="2.6328125" style="1"/>
  </cols>
  <sheetData>
    <row r="1" spans="1:36" ht="15" customHeight="1" x14ac:dyDescent="0.2">
      <c r="A1" s="1" t="s">
        <v>171</v>
      </c>
      <c r="F1" s="1" t="s">
        <v>72</v>
      </c>
      <c r="AJ1" s="76" t="s">
        <v>71</v>
      </c>
    </row>
    <row r="2" spans="1:36" ht="15" customHeight="1" x14ac:dyDescent="0.2">
      <c r="A2" s="1" t="s">
        <v>203</v>
      </c>
      <c r="AJ2" s="75" t="s">
        <v>33</v>
      </c>
    </row>
    <row r="3" spans="1:36" ht="22.5" customHeight="1" x14ac:dyDescent="0.2">
      <c r="A3" s="220" t="s">
        <v>78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68"/>
      <c r="AH3" s="268"/>
      <c r="AI3" s="268"/>
    </row>
    <row r="5" spans="1:36" ht="15" customHeight="1" x14ac:dyDescent="0.2">
      <c r="A5" s="2" t="s">
        <v>194</v>
      </c>
    </row>
    <row r="6" spans="1:36" ht="15" customHeight="1" x14ac:dyDescent="0.2">
      <c r="A6" s="1" t="s">
        <v>195</v>
      </c>
    </row>
    <row r="8" spans="1:36" ht="15" customHeight="1" x14ac:dyDescent="0.2">
      <c r="B8" s="1" t="s">
        <v>157</v>
      </c>
      <c r="D8" s="232" t="s">
        <v>65</v>
      </c>
      <c r="E8" s="233"/>
      <c r="F8" s="1" t="s">
        <v>3</v>
      </c>
      <c r="G8" s="232" t="s">
        <v>217</v>
      </c>
      <c r="H8" s="233"/>
      <c r="I8" s="1" t="s">
        <v>1</v>
      </c>
      <c r="J8" s="232" t="s">
        <v>211</v>
      </c>
      <c r="K8" s="233"/>
      <c r="L8" s="1" t="s">
        <v>2</v>
      </c>
      <c r="AJ8" s="21" t="str">
        <f>IF(D8="",AJ1,IF(G8="",AJ1,IF(J8="",AJ1,"")))</f>
        <v/>
      </c>
    </row>
    <row r="9" spans="1:36" ht="15" customHeight="1" x14ac:dyDescent="0.2">
      <c r="W9" s="71" t="str">
        <f>基本情報!O1</f>
        <v>令和６年１０月６日執行</v>
      </c>
      <c r="Y9" s="2" t="str">
        <f>基本情報!B8</f>
        <v>波佐見町議会議員一般選挙</v>
      </c>
      <c r="AG9" s="71"/>
    </row>
    <row r="11" spans="1:36" ht="15" customHeight="1" x14ac:dyDescent="0.2">
      <c r="T11" s="4"/>
      <c r="U11" s="71" t="s">
        <v>7</v>
      </c>
      <c r="W11" s="269" t="str">
        <f>基本情報!B10</f>
        <v>波佐見　太郎</v>
      </c>
      <c r="X11" s="270"/>
      <c r="Y11" s="270"/>
      <c r="Z11" s="270"/>
      <c r="AA11" s="270"/>
      <c r="AB11" s="270"/>
      <c r="AC11" s="270"/>
      <c r="AD11" s="270"/>
      <c r="AF11" s="4"/>
      <c r="AJ11" s="21" t="str">
        <f>IF(W11=0,$AJ$2,"")</f>
        <v/>
      </c>
    </row>
    <row r="12" spans="1:36" ht="15" customHeight="1" x14ac:dyDescent="0.2">
      <c r="B12" s="1" t="s">
        <v>178</v>
      </c>
    </row>
    <row r="14" spans="1:36" ht="15" customHeight="1" x14ac:dyDescent="0.2">
      <c r="P14" s="1" t="s">
        <v>5</v>
      </c>
      <c r="Z14" s="2"/>
    </row>
    <row r="16" spans="1:36" ht="15" customHeight="1" x14ac:dyDescent="0.2">
      <c r="A16" s="31" t="s">
        <v>73</v>
      </c>
      <c r="C16" s="1" t="s">
        <v>8</v>
      </c>
    </row>
    <row r="17" spans="1:36" ht="15" customHeight="1" x14ac:dyDescent="0.2">
      <c r="H17" s="1" t="s">
        <v>157</v>
      </c>
      <c r="J17" s="267" t="str">
        <f>基本情報!C18</f>
        <v>６</v>
      </c>
      <c r="K17" s="267"/>
      <c r="L17" s="1" t="s">
        <v>3</v>
      </c>
      <c r="M17" s="267" t="str">
        <f>基本情報!E18</f>
        <v>9</v>
      </c>
      <c r="N17" s="267"/>
      <c r="O17" s="1" t="s">
        <v>1</v>
      </c>
      <c r="P17" s="267" t="str">
        <f>基本情報!G18</f>
        <v>２５</v>
      </c>
      <c r="Q17" s="267"/>
      <c r="R17" s="1" t="s">
        <v>2</v>
      </c>
    </row>
    <row r="19" spans="1:36" ht="15" customHeight="1" x14ac:dyDescent="0.2">
      <c r="A19" s="31" t="s">
        <v>74</v>
      </c>
      <c r="C19" s="1" t="s">
        <v>172</v>
      </c>
    </row>
    <row r="20" spans="1:36" ht="15" customHeight="1" x14ac:dyDescent="0.2">
      <c r="A20" s="31"/>
      <c r="H20" s="91" t="str">
        <f>基本情報!B13</f>
        <v>波佐見町△△郷２番地</v>
      </c>
      <c r="J20" s="83"/>
      <c r="K20" s="83"/>
      <c r="L20" s="83"/>
      <c r="M20" s="83"/>
      <c r="N20" s="83"/>
      <c r="O20" s="83"/>
      <c r="P20" s="83"/>
      <c r="Q20" s="83"/>
      <c r="R20" s="83"/>
      <c r="S20" s="83"/>
      <c r="T20" s="83"/>
      <c r="U20" s="83"/>
      <c r="V20" s="83"/>
      <c r="Z20" s="21" t="str">
        <f>IF(H20="",$AJ$2,"")</f>
        <v/>
      </c>
      <c r="AJ20" s="21" t="str">
        <f>IF(H20=0,$AJ$2,"")</f>
        <v/>
      </c>
    </row>
    <row r="21" spans="1:36" ht="15" customHeight="1" x14ac:dyDescent="0.2">
      <c r="A21" s="31"/>
      <c r="H21" s="91" t="str">
        <f>基本情報!B14</f>
        <v>○×△印刷株式会社</v>
      </c>
      <c r="J21" s="83"/>
      <c r="K21" s="83"/>
      <c r="L21" s="83"/>
      <c r="M21" s="83"/>
      <c r="N21" s="83"/>
      <c r="O21" s="83"/>
      <c r="P21" s="83"/>
      <c r="Q21" s="83"/>
      <c r="R21" s="83"/>
      <c r="S21" s="83"/>
      <c r="T21" s="83"/>
      <c r="U21" s="83"/>
      <c r="V21" s="83"/>
      <c r="Z21" s="21" t="str">
        <f>IF(H21="",$AJ$2,"")</f>
        <v/>
      </c>
      <c r="AJ21" s="21" t="str">
        <f t="shared" ref="AJ21:AJ22" si="0">IF(H21=0,$AJ$2,"")</f>
        <v/>
      </c>
    </row>
    <row r="22" spans="1:36" ht="15" customHeight="1" x14ac:dyDescent="0.2">
      <c r="A22" s="31"/>
      <c r="H22" s="92" t="str">
        <f>基本情報!B15</f>
        <v>代表取締役　海野　あおい</v>
      </c>
      <c r="I22" s="10"/>
      <c r="J22" s="84"/>
      <c r="K22" s="84"/>
      <c r="L22" s="84"/>
      <c r="M22" s="84"/>
      <c r="N22" s="84"/>
      <c r="O22" s="84"/>
      <c r="P22" s="84"/>
      <c r="Q22" s="84"/>
      <c r="R22" s="84"/>
      <c r="S22" s="84"/>
      <c r="T22" s="84"/>
      <c r="U22" s="84"/>
      <c r="V22" s="84"/>
      <c r="Z22" s="21" t="str">
        <f>IF(H22="",$AJ$2,"")</f>
        <v/>
      </c>
      <c r="AJ22" s="21" t="str">
        <f t="shared" si="0"/>
        <v/>
      </c>
    </row>
    <row r="23" spans="1:36" ht="15" customHeight="1" x14ac:dyDescent="0.2">
      <c r="A23" s="31"/>
    </row>
    <row r="24" spans="1:36" ht="18.75" customHeight="1" x14ac:dyDescent="0.2">
      <c r="A24" s="31" t="s">
        <v>19</v>
      </c>
      <c r="C24" s="1" t="s">
        <v>79</v>
      </c>
      <c r="H24" s="271">
        <f>V28</f>
        <v>1600</v>
      </c>
      <c r="I24" s="271"/>
      <c r="J24" s="271"/>
      <c r="K24" s="271"/>
      <c r="L24" s="271"/>
      <c r="M24" s="271"/>
      <c r="N24" s="10" t="s">
        <v>53</v>
      </c>
      <c r="AJ24" s="21"/>
    </row>
    <row r="25" spans="1:36" ht="15" customHeight="1" x14ac:dyDescent="0.2">
      <c r="A25" s="31"/>
      <c r="H25" s="77"/>
      <c r="I25" s="77"/>
      <c r="J25" s="77"/>
      <c r="K25" s="77"/>
      <c r="L25" s="77"/>
      <c r="M25" s="77"/>
    </row>
    <row r="26" spans="1:36" ht="27" customHeight="1" x14ac:dyDescent="0.2">
      <c r="A26" s="31"/>
      <c r="B26" s="272" t="s">
        <v>75</v>
      </c>
      <c r="C26" s="273"/>
      <c r="D26" s="273"/>
      <c r="E26" s="273"/>
      <c r="F26" s="273"/>
      <c r="G26" s="273"/>
      <c r="H26" s="273"/>
      <c r="I26" s="273"/>
      <c r="J26" s="273"/>
      <c r="K26" s="274"/>
      <c r="L26" s="275" t="s">
        <v>83</v>
      </c>
      <c r="M26" s="276"/>
      <c r="N26" s="276"/>
      <c r="O26" s="276"/>
      <c r="P26" s="276"/>
      <c r="Q26" s="276"/>
      <c r="R26" s="276"/>
      <c r="S26" s="276"/>
      <c r="T26" s="276"/>
      <c r="U26" s="277"/>
      <c r="V26" s="278" t="s">
        <v>84</v>
      </c>
      <c r="W26" s="279"/>
      <c r="X26" s="279"/>
      <c r="Y26" s="279"/>
      <c r="Z26" s="279"/>
      <c r="AA26" s="279"/>
      <c r="AB26" s="279"/>
      <c r="AC26" s="279"/>
      <c r="AD26" s="279"/>
      <c r="AE26" s="279"/>
      <c r="AF26" s="280"/>
      <c r="AG26" s="281"/>
    </row>
    <row r="27" spans="1:36" ht="27" customHeight="1" x14ac:dyDescent="0.2">
      <c r="A27" s="31"/>
      <c r="B27" s="282" t="s">
        <v>80</v>
      </c>
      <c r="C27" s="283"/>
      <c r="D27" s="283"/>
      <c r="E27" s="283"/>
      <c r="F27" s="283"/>
      <c r="G27" s="283"/>
      <c r="H27" s="283"/>
      <c r="I27" s="283"/>
      <c r="J27" s="283"/>
      <c r="K27" s="284"/>
      <c r="L27" s="285">
        <v>0</v>
      </c>
      <c r="M27" s="286"/>
      <c r="N27" s="286"/>
      <c r="O27" s="286"/>
      <c r="P27" s="286"/>
      <c r="Q27" s="286"/>
      <c r="R27" s="286"/>
      <c r="S27" s="286"/>
      <c r="T27" s="286"/>
      <c r="U27" s="78" t="s">
        <v>53</v>
      </c>
      <c r="V27" s="287">
        <f>IF(L27="",0,AJ27)</f>
        <v>0</v>
      </c>
      <c r="W27" s="288"/>
      <c r="X27" s="288"/>
      <c r="Y27" s="288"/>
      <c r="Z27" s="288"/>
      <c r="AA27" s="288"/>
      <c r="AB27" s="288"/>
      <c r="AC27" s="288"/>
      <c r="AD27" s="288"/>
      <c r="AE27" s="288"/>
      <c r="AF27" s="288"/>
      <c r="AG27" s="78" t="s">
        <v>53</v>
      </c>
      <c r="AJ27" s="18">
        <f>MIN(L27,AJ29)</f>
        <v>0</v>
      </c>
    </row>
    <row r="28" spans="1:36" ht="27" customHeight="1" x14ac:dyDescent="0.2">
      <c r="A28" s="31"/>
      <c r="B28" s="282" t="s">
        <v>81</v>
      </c>
      <c r="C28" s="283"/>
      <c r="D28" s="283"/>
      <c r="E28" s="283"/>
      <c r="F28" s="283"/>
      <c r="G28" s="283"/>
      <c r="H28" s="283"/>
      <c r="I28" s="283"/>
      <c r="J28" s="283"/>
      <c r="K28" s="284"/>
      <c r="L28" s="295">
        <f>基本情報!B20</f>
        <v>1600</v>
      </c>
      <c r="M28" s="296"/>
      <c r="N28" s="296"/>
      <c r="O28" s="296"/>
      <c r="P28" s="296"/>
      <c r="Q28" s="296"/>
      <c r="R28" s="296"/>
      <c r="S28" s="296"/>
      <c r="T28" s="296"/>
      <c r="U28" s="78" t="s">
        <v>53</v>
      </c>
      <c r="V28" s="297">
        <f>V29-V27</f>
        <v>1600</v>
      </c>
      <c r="W28" s="298"/>
      <c r="X28" s="298"/>
      <c r="Y28" s="298"/>
      <c r="Z28" s="298"/>
      <c r="AA28" s="298"/>
      <c r="AB28" s="298"/>
      <c r="AC28" s="298"/>
      <c r="AD28" s="298"/>
      <c r="AE28" s="298"/>
      <c r="AF28" s="298"/>
      <c r="AG28" s="78" t="s">
        <v>53</v>
      </c>
      <c r="AJ28" s="21"/>
    </row>
    <row r="29" spans="1:36" ht="27" customHeight="1" x14ac:dyDescent="0.2">
      <c r="A29" s="31"/>
      <c r="B29" s="282" t="s">
        <v>82</v>
      </c>
      <c r="C29" s="283"/>
      <c r="D29" s="283"/>
      <c r="E29" s="283"/>
      <c r="F29" s="283"/>
      <c r="G29" s="283"/>
      <c r="H29" s="283"/>
      <c r="I29" s="283"/>
      <c r="J29" s="283"/>
      <c r="K29" s="284"/>
      <c r="L29" s="299">
        <f>SUM(L27:T28)</f>
        <v>1600</v>
      </c>
      <c r="M29" s="300"/>
      <c r="N29" s="300"/>
      <c r="O29" s="300"/>
      <c r="P29" s="300"/>
      <c r="Q29" s="300"/>
      <c r="R29" s="300"/>
      <c r="S29" s="300"/>
      <c r="T29" s="300"/>
      <c r="U29" s="78" t="s">
        <v>53</v>
      </c>
      <c r="V29" s="301">
        <f>MIN(L29,AJ29)</f>
        <v>1600</v>
      </c>
      <c r="W29" s="302"/>
      <c r="X29" s="302"/>
      <c r="Y29" s="302"/>
      <c r="Z29" s="302"/>
      <c r="AA29" s="302"/>
      <c r="AB29" s="302"/>
      <c r="AC29" s="302"/>
      <c r="AD29" s="302"/>
      <c r="AE29" s="302"/>
      <c r="AF29" s="302"/>
      <c r="AG29" s="78" t="s">
        <v>53</v>
      </c>
      <c r="AJ29" s="18">
        <v>1600</v>
      </c>
    </row>
    <row r="30" spans="1:36" ht="27" customHeight="1" x14ac:dyDescent="0.2">
      <c r="A30" s="31"/>
      <c r="B30" s="282" t="s">
        <v>21</v>
      </c>
      <c r="C30" s="283"/>
      <c r="D30" s="283"/>
      <c r="E30" s="283"/>
      <c r="F30" s="283"/>
      <c r="G30" s="283"/>
      <c r="H30" s="283"/>
      <c r="I30" s="283"/>
      <c r="J30" s="283"/>
      <c r="K30" s="284"/>
      <c r="L30" s="289"/>
      <c r="M30" s="290"/>
      <c r="N30" s="290"/>
      <c r="O30" s="290"/>
      <c r="P30" s="290"/>
      <c r="Q30" s="290"/>
      <c r="R30" s="290"/>
      <c r="S30" s="290"/>
      <c r="T30" s="290"/>
      <c r="U30" s="291"/>
      <c r="V30" s="292"/>
      <c r="W30" s="293"/>
      <c r="X30" s="293"/>
      <c r="Y30" s="293"/>
      <c r="Z30" s="293"/>
      <c r="AA30" s="293"/>
      <c r="AB30" s="293"/>
      <c r="AC30" s="293"/>
      <c r="AD30" s="293"/>
      <c r="AE30" s="293"/>
      <c r="AF30" s="293"/>
      <c r="AG30" s="294"/>
      <c r="AJ30" s="18"/>
    </row>
    <row r="31" spans="1:36" ht="15" customHeight="1" x14ac:dyDescent="0.2">
      <c r="AJ31" s="18"/>
    </row>
    <row r="32" spans="1:36" ht="15" customHeight="1" x14ac:dyDescent="0.2">
      <c r="A32" s="18" t="s">
        <v>11</v>
      </c>
      <c r="B32" s="18"/>
      <c r="AJ32" s="79"/>
    </row>
    <row r="33" spans="1:36" ht="15" customHeight="1" x14ac:dyDescent="0.2">
      <c r="B33" s="19" t="s">
        <v>76</v>
      </c>
      <c r="C33" s="18" t="s">
        <v>179</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J33" s="79"/>
    </row>
    <row r="34" spans="1:36" ht="15" customHeight="1" x14ac:dyDescent="0.2">
      <c r="B34" s="19" t="s">
        <v>77</v>
      </c>
      <c r="C34" s="18" t="s">
        <v>85</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J34" s="79"/>
    </row>
    <row r="35" spans="1:36" ht="15" customHeight="1" x14ac:dyDescent="0.2">
      <c r="A35" s="18"/>
      <c r="B35" s="19" t="s">
        <v>22</v>
      </c>
      <c r="C35" s="18" t="s">
        <v>167</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J35" s="79"/>
    </row>
    <row r="36" spans="1:36" ht="15" customHeight="1" x14ac:dyDescent="0.2">
      <c r="A36" s="19"/>
      <c r="B36" s="19" t="s">
        <v>168</v>
      </c>
      <c r="C36" s="18" t="s">
        <v>170</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J36" s="80"/>
    </row>
    <row r="37" spans="1:36" ht="15" customHeight="1" x14ac:dyDescent="0.2">
      <c r="A37" s="18"/>
      <c r="C37" s="18" t="s">
        <v>196</v>
      </c>
      <c r="AJ37" s="81"/>
    </row>
    <row r="38" spans="1:36" ht="15" customHeight="1" x14ac:dyDescent="0.2">
      <c r="C38" s="18" t="s">
        <v>197</v>
      </c>
      <c r="AJ38" s="81"/>
    </row>
    <row r="39" spans="1:36" ht="15" customHeight="1" x14ac:dyDescent="0.2">
      <c r="AJ39" s="82"/>
    </row>
    <row r="40" spans="1:36" ht="15" customHeight="1" x14ac:dyDescent="0.2">
      <c r="AJ40" s="80"/>
    </row>
    <row r="41" spans="1:36" ht="15" customHeight="1" x14ac:dyDescent="0.2">
      <c r="AJ41" s="80"/>
    </row>
  </sheetData>
  <mergeCells count="24">
    <mergeCell ref="B30:K30"/>
    <mergeCell ref="L30:U30"/>
    <mergeCell ref="V30:AG30"/>
    <mergeCell ref="B28:K28"/>
    <mergeCell ref="L28:T28"/>
    <mergeCell ref="V28:AF28"/>
    <mergeCell ref="B29:K29"/>
    <mergeCell ref="L29:T29"/>
    <mergeCell ref="V29:AF29"/>
    <mergeCell ref="H24:M24"/>
    <mergeCell ref="B26:K26"/>
    <mergeCell ref="L26:U26"/>
    <mergeCell ref="V26:AG26"/>
    <mergeCell ref="B27:K27"/>
    <mergeCell ref="L27:T27"/>
    <mergeCell ref="V27:AF27"/>
    <mergeCell ref="J17:K17"/>
    <mergeCell ref="M17:N17"/>
    <mergeCell ref="P17:Q17"/>
    <mergeCell ref="A3:AI3"/>
    <mergeCell ref="D8:E8"/>
    <mergeCell ref="G8:H8"/>
    <mergeCell ref="J8:K8"/>
    <mergeCell ref="W11:AD11"/>
  </mergeCells>
  <phoneticPr fontId="1"/>
  <conditionalFormatting sqref="D8:E8">
    <cfRule type="containsBlanks" dxfId="36" priority="58">
      <formula>LEN(TRIM(D8))=0</formula>
    </cfRule>
    <cfRule type="containsBlanks" dxfId="35" priority="59">
      <formula>LEN(TRIM(D8))=0</formula>
    </cfRule>
  </conditionalFormatting>
  <conditionalFormatting sqref="G8:H8">
    <cfRule type="containsBlanks" dxfId="34" priority="56">
      <formula>LEN(TRIM(G8))=0</formula>
    </cfRule>
    <cfRule type="containsBlanks" dxfId="33" priority="57">
      <formula>LEN(TRIM(G8))=0</formula>
    </cfRule>
  </conditionalFormatting>
  <conditionalFormatting sqref="H24:M24">
    <cfRule type="containsText" dxfId="32" priority="51" operator="containsText" text="限度額オーバー">
      <formula>NOT(ISERROR(SEARCH("限度額オーバー",H24)))</formula>
    </cfRule>
  </conditionalFormatting>
  <conditionalFormatting sqref="J8:K8">
    <cfRule type="containsBlanks" dxfId="31" priority="1">
      <formula>LEN(TRIM(J8))=0</formula>
    </cfRule>
    <cfRule type="containsBlanks" dxfId="30" priority="2">
      <formula>LEN(TRIM(J8))=0</formula>
    </cfRule>
  </conditionalFormatting>
  <conditionalFormatting sqref="L27:T28">
    <cfRule type="containsBlanks" dxfId="29" priority="53">
      <formula>LEN(TRIM(L27))=0</formula>
    </cfRule>
  </conditionalFormatting>
  <conditionalFormatting sqref="L28:T28">
    <cfRule type="containsBlanks" dxfId="28" priority="60">
      <formula>LEN(TRIM(L28))=0</formula>
    </cfRule>
  </conditionalFormatting>
  <pageMargins left="0.9055118110236221" right="0.51181102362204722" top="1.1417322834645669" bottom="0.74803149606299213" header="0.31496062992125984" footer="0.31496062992125984"/>
  <pageSetup paperSize="9" scale="90" orientation="portrait" r:id="rId1"/>
  <headerFooter>
    <oddHeader>&amp;L
&amp;"-,太字"&amp;14② ビラの作成&amp;"-,標準"&amp;11
　　ビラ作成枚数確認申請書&amp;R【様式記載例及び契約書作成例】</oddHeader>
    <oddFooter>&amp;C22</oddFooter>
  </headerFooter>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K46"/>
  <sheetViews>
    <sheetView showZeros="0" view="pageBreakPreview" topLeftCell="A5" zoomScaleNormal="100" zoomScaleSheetLayoutView="100" workbookViewId="0">
      <selection activeCell="Z10" sqref="Z10"/>
    </sheetView>
  </sheetViews>
  <sheetFormatPr defaultColWidth="2.6328125" defaultRowHeight="13" x14ac:dyDescent="0.2"/>
  <cols>
    <col min="1" max="1" width="2.6328125" style="1" customWidth="1"/>
    <col min="2" max="16" width="2.6328125" style="1"/>
    <col min="17" max="17" width="1.6328125" style="1" customWidth="1"/>
    <col min="18" max="33" width="2.6328125" style="1"/>
    <col min="34" max="34" width="1.453125" style="1" customWidth="1"/>
    <col min="35" max="16384" width="2.6328125" style="1"/>
  </cols>
  <sheetData>
    <row r="1" spans="1:37" ht="20.25" customHeight="1" x14ac:dyDescent="0.2">
      <c r="A1" s="1" t="s">
        <v>173</v>
      </c>
      <c r="F1" s="1" t="s">
        <v>86</v>
      </c>
      <c r="AJ1" s="76" t="s">
        <v>71</v>
      </c>
    </row>
    <row r="2" spans="1:37" ht="20.25" customHeight="1" x14ac:dyDescent="0.2">
      <c r="A2" s="1" t="s">
        <v>204</v>
      </c>
      <c r="AJ2" s="75" t="s">
        <v>33</v>
      </c>
    </row>
    <row r="3" spans="1:37" ht="12.75"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7"/>
    </row>
    <row r="4" spans="1:37" ht="20.25" customHeight="1" x14ac:dyDescent="0.2">
      <c r="A4" s="331" t="s">
        <v>189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68"/>
      <c r="AH4" s="268"/>
      <c r="AI4" s="332"/>
    </row>
    <row r="5" spans="1:37" ht="12.75" customHeight="1" x14ac:dyDescent="0.2">
      <c r="A5" s="22"/>
      <c r="AI5" s="8"/>
    </row>
    <row r="6" spans="1:37" ht="20.25" customHeight="1" x14ac:dyDescent="0.2">
      <c r="A6" s="22"/>
      <c r="B6" s="2" t="s">
        <v>155</v>
      </c>
      <c r="AI6" s="8"/>
    </row>
    <row r="7" spans="1:37" ht="20.25" customHeight="1" x14ac:dyDescent="0.2">
      <c r="A7" s="22"/>
      <c r="AI7" s="8"/>
    </row>
    <row r="8" spans="1:37" ht="20.25" customHeight="1" x14ac:dyDescent="0.2">
      <c r="A8" s="22"/>
      <c r="C8" s="1" t="s">
        <v>157</v>
      </c>
      <c r="E8" s="232" t="s">
        <v>65</v>
      </c>
      <c r="F8" s="233"/>
      <c r="G8" s="1" t="s">
        <v>3</v>
      </c>
      <c r="H8" s="232" t="s">
        <v>217</v>
      </c>
      <c r="I8" s="233"/>
      <c r="J8" s="1" t="s">
        <v>1</v>
      </c>
      <c r="K8" s="232" t="s">
        <v>211</v>
      </c>
      <c r="L8" s="233"/>
      <c r="M8" s="1" t="s">
        <v>2</v>
      </c>
      <c r="AI8" s="8"/>
      <c r="AJ8" s="21" t="str">
        <f>IF(E8="",AJ1,IF(H8="",AJ1,IF(K8="",AJ1,"")))</f>
        <v/>
      </c>
    </row>
    <row r="9" spans="1:37" ht="20.25" customHeight="1" x14ac:dyDescent="0.2">
      <c r="A9" s="22"/>
      <c r="P9" s="137" t="str">
        <f>基本情報!O1</f>
        <v>令和６年１０月６日執行</v>
      </c>
      <c r="Q9" s="138"/>
      <c r="R9" s="138"/>
      <c r="S9" s="138"/>
      <c r="T9" s="138"/>
      <c r="U9" s="138"/>
      <c r="V9" s="138"/>
      <c r="W9" s="138"/>
      <c r="X9" s="138"/>
      <c r="Y9" s="141"/>
      <c r="Z9" s="56" t="s">
        <v>219</v>
      </c>
      <c r="AI9" s="8"/>
    </row>
    <row r="10" spans="1:37" ht="6" customHeight="1" x14ac:dyDescent="0.2">
      <c r="A10" s="22"/>
      <c r="AI10" s="8"/>
    </row>
    <row r="11" spans="1:37" ht="20.25" customHeight="1" x14ac:dyDescent="0.2">
      <c r="A11" s="22"/>
      <c r="T11" s="1" t="s">
        <v>7</v>
      </c>
      <c r="U11" s="4"/>
      <c r="X11" s="333" t="str">
        <f>基本情報!B10</f>
        <v>波佐見　太郎</v>
      </c>
      <c r="Y11" s="334"/>
      <c r="Z11" s="334"/>
      <c r="AA11" s="334"/>
      <c r="AB11" s="334"/>
      <c r="AC11" s="334"/>
      <c r="AD11" s="334"/>
      <c r="AF11" s="4"/>
      <c r="AI11" s="8"/>
      <c r="AJ11" s="21" t="str">
        <f>IF(X11=0,$AJ$2,"")</f>
        <v/>
      </c>
    </row>
    <row r="12" spans="1:37" ht="7.5" customHeight="1" x14ac:dyDescent="0.2">
      <c r="A12" s="22"/>
      <c r="AI12" s="8"/>
    </row>
    <row r="13" spans="1:37" ht="20.25" customHeight="1" x14ac:dyDescent="0.2">
      <c r="A13" s="22"/>
      <c r="R13" s="1" t="s">
        <v>5</v>
      </c>
      <c r="AI13" s="8"/>
    </row>
    <row r="14" spans="1:37" ht="20.25" customHeight="1" x14ac:dyDescent="0.2">
      <c r="A14" s="22"/>
      <c r="AI14" s="8"/>
    </row>
    <row r="15" spans="1:37" ht="7.5" customHeight="1" x14ac:dyDescent="0.2">
      <c r="A15" s="22"/>
      <c r="AI15" s="8"/>
    </row>
    <row r="16" spans="1:37" ht="18" customHeight="1" x14ac:dyDescent="0.2">
      <c r="A16" s="22"/>
      <c r="B16" s="308" t="s">
        <v>174</v>
      </c>
      <c r="C16" s="309"/>
      <c r="D16" s="309"/>
      <c r="E16" s="309"/>
      <c r="F16" s="309"/>
      <c r="G16" s="309"/>
      <c r="H16" s="309"/>
      <c r="I16" s="309"/>
      <c r="J16" s="309"/>
      <c r="K16" s="309"/>
      <c r="L16" s="309"/>
      <c r="M16" s="309"/>
      <c r="N16" s="309"/>
      <c r="O16" s="309"/>
      <c r="P16" s="310"/>
      <c r="Q16" s="28"/>
      <c r="R16" s="317" t="str">
        <f>基本情報!B13</f>
        <v>波佐見町△△郷２番地</v>
      </c>
      <c r="S16" s="318"/>
      <c r="T16" s="318"/>
      <c r="U16" s="318"/>
      <c r="V16" s="318"/>
      <c r="W16" s="318"/>
      <c r="X16" s="318"/>
      <c r="Y16" s="318"/>
      <c r="Z16" s="318"/>
      <c r="AA16" s="318"/>
      <c r="AB16" s="318"/>
      <c r="AC16" s="318"/>
      <c r="AD16" s="318"/>
      <c r="AE16" s="318"/>
      <c r="AF16" s="318"/>
      <c r="AG16" s="318"/>
      <c r="AH16" s="319"/>
      <c r="AI16" s="8"/>
      <c r="AK16" s="21"/>
    </row>
    <row r="17" spans="1:37" ht="18" customHeight="1" x14ac:dyDescent="0.2">
      <c r="A17" s="22"/>
      <c r="B17" s="311"/>
      <c r="C17" s="312"/>
      <c r="D17" s="312"/>
      <c r="E17" s="312"/>
      <c r="F17" s="312"/>
      <c r="G17" s="312"/>
      <c r="H17" s="312"/>
      <c r="I17" s="312"/>
      <c r="J17" s="312"/>
      <c r="K17" s="312"/>
      <c r="L17" s="312"/>
      <c r="M17" s="312"/>
      <c r="N17" s="312"/>
      <c r="O17" s="312"/>
      <c r="P17" s="313"/>
      <c r="Q17" s="29"/>
      <c r="R17" s="320" t="str">
        <f>基本情報!B14</f>
        <v>○×△印刷株式会社</v>
      </c>
      <c r="S17" s="148"/>
      <c r="T17" s="148"/>
      <c r="U17" s="148"/>
      <c r="V17" s="148"/>
      <c r="W17" s="148"/>
      <c r="X17" s="148"/>
      <c r="Y17" s="148"/>
      <c r="Z17" s="148"/>
      <c r="AA17" s="148"/>
      <c r="AB17" s="148"/>
      <c r="AC17" s="148"/>
      <c r="AD17" s="148"/>
      <c r="AE17" s="148"/>
      <c r="AF17" s="148"/>
      <c r="AG17" s="148"/>
      <c r="AH17" s="321"/>
      <c r="AI17" s="8"/>
    </row>
    <row r="18" spans="1:37" ht="18" customHeight="1" x14ac:dyDescent="0.2">
      <c r="A18" s="22"/>
      <c r="B18" s="314"/>
      <c r="C18" s="315"/>
      <c r="D18" s="315"/>
      <c r="E18" s="315"/>
      <c r="F18" s="315"/>
      <c r="G18" s="315"/>
      <c r="H18" s="315"/>
      <c r="I18" s="315"/>
      <c r="J18" s="315"/>
      <c r="K18" s="315"/>
      <c r="L18" s="315"/>
      <c r="M18" s="315"/>
      <c r="N18" s="315"/>
      <c r="O18" s="315"/>
      <c r="P18" s="316"/>
      <c r="Q18" s="30"/>
      <c r="R18" s="322" t="str">
        <f>基本情報!B15</f>
        <v>代表取締役　海野　あおい</v>
      </c>
      <c r="S18" s="323"/>
      <c r="T18" s="323"/>
      <c r="U18" s="323"/>
      <c r="V18" s="323"/>
      <c r="W18" s="323"/>
      <c r="X18" s="323"/>
      <c r="Y18" s="323"/>
      <c r="Z18" s="323"/>
      <c r="AA18" s="323"/>
      <c r="AB18" s="323"/>
      <c r="AC18" s="323"/>
      <c r="AD18" s="323"/>
      <c r="AE18" s="323"/>
      <c r="AF18" s="323"/>
      <c r="AG18" s="323"/>
      <c r="AH18" s="324"/>
      <c r="AI18" s="8"/>
    </row>
    <row r="19" spans="1:37" ht="48.75" customHeight="1" x14ac:dyDescent="0.2">
      <c r="A19" s="22"/>
      <c r="B19" s="325" t="s">
        <v>87</v>
      </c>
      <c r="C19" s="326"/>
      <c r="D19" s="326"/>
      <c r="E19" s="326"/>
      <c r="F19" s="326"/>
      <c r="G19" s="326"/>
      <c r="H19" s="326"/>
      <c r="I19" s="326"/>
      <c r="J19" s="326"/>
      <c r="K19" s="326"/>
      <c r="L19" s="326"/>
      <c r="M19" s="326"/>
      <c r="N19" s="326"/>
      <c r="O19" s="326"/>
      <c r="P19" s="326"/>
      <c r="Q19" s="329">
        <f>基本情報!B20</f>
        <v>1600</v>
      </c>
      <c r="R19" s="330"/>
      <c r="S19" s="330"/>
      <c r="T19" s="330"/>
      <c r="U19" s="330"/>
      <c r="V19" s="330"/>
      <c r="W19" s="330"/>
      <c r="X19" s="330"/>
      <c r="Y19" s="330"/>
      <c r="Z19" s="330"/>
      <c r="AA19" s="330"/>
      <c r="AB19" s="330"/>
      <c r="AC19" s="330"/>
      <c r="AD19" s="330"/>
      <c r="AE19" s="330"/>
      <c r="AF19" s="330"/>
      <c r="AG19" s="303" t="s">
        <v>90</v>
      </c>
      <c r="AH19" s="304"/>
      <c r="AI19" s="8"/>
    </row>
    <row r="20" spans="1:37" ht="48.75" customHeight="1" x14ac:dyDescent="0.2">
      <c r="A20" s="22"/>
      <c r="B20" s="325" t="s">
        <v>88</v>
      </c>
      <c r="C20" s="326"/>
      <c r="D20" s="326"/>
      <c r="E20" s="326"/>
      <c r="F20" s="326"/>
      <c r="G20" s="326"/>
      <c r="H20" s="326"/>
      <c r="I20" s="326"/>
      <c r="J20" s="326"/>
      <c r="K20" s="326"/>
      <c r="L20" s="326"/>
      <c r="M20" s="326"/>
      <c r="N20" s="326"/>
      <c r="O20" s="326"/>
      <c r="P20" s="326"/>
      <c r="Q20" s="329">
        <f>基本情報!F22</f>
        <v>10560</v>
      </c>
      <c r="R20" s="330"/>
      <c r="S20" s="330"/>
      <c r="T20" s="330"/>
      <c r="U20" s="330"/>
      <c r="V20" s="330"/>
      <c r="W20" s="330"/>
      <c r="X20" s="330"/>
      <c r="Y20" s="330"/>
      <c r="Z20" s="330"/>
      <c r="AA20" s="330"/>
      <c r="AB20" s="330"/>
      <c r="AC20" s="330"/>
      <c r="AD20" s="330"/>
      <c r="AE20" s="330"/>
      <c r="AF20" s="330"/>
      <c r="AG20" s="303" t="s">
        <v>91</v>
      </c>
      <c r="AH20" s="304"/>
      <c r="AI20" s="8"/>
    </row>
    <row r="21" spans="1:37" ht="48.75" customHeight="1" x14ac:dyDescent="0.2">
      <c r="A21" s="22"/>
      <c r="B21" s="282" t="s">
        <v>89</v>
      </c>
      <c r="C21" s="327"/>
      <c r="D21" s="327"/>
      <c r="E21" s="327"/>
      <c r="F21" s="327"/>
      <c r="G21" s="327"/>
      <c r="H21" s="327"/>
      <c r="I21" s="327"/>
      <c r="J21" s="327"/>
      <c r="K21" s="327"/>
      <c r="L21" s="327"/>
      <c r="M21" s="327"/>
      <c r="N21" s="327"/>
      <c r="O21" s="327"/>
      <c r="P21" s="328"/>
      <c r="Q21" s="305"/>
      <c r="R21" s="306"/>
      <c r="S21" s="306"/>
      <c r="T21" s="306"/>
      <c r="U21" s="306"/>
      <c r="V21" s="306"/>
      <c r="W21" s="306"/>
      <c r="X21" s="306"/>
      <c r="Y21" s="306"/>
      <c r="Z21" s="306"/>
      <c r="AA21" s="306"/>
      <c r="AB21" s="306"/>
      <c r="AC21" s="306"/>
      <c r="AD21" s="306"/>
      <c r="AE21" s="306"/>
      <c r="AF21" s="306"/>
      <c r="AG21" s="306"/>
      <c r="AH21" s="307"/>
      <c r="AI21" s="8"/>
      <c r="AK21" s="74"/>
    </row>
    <row r="22" spans="1:37" ht="8.25" customHeight="1" x14ac:dyDescent="0.2">
      <c r="A22" s="22"/>
      <c r="AI22" s="8"/>
    </row>
    <row r="23" spans="1:37" ht="16.5" customHeight="1" x14ac:dyDescent="0.2">
      <c r="A23" s="23" t="s">
        <v>26</v>
      </c>
      <c r="B23" s="18"/>
      <c r="AI23" s="8"/>
    </row>
    <row r="24" spans="1:37" ht="16.5" customHeight="1" x14ac:dyDescent="0.2">
      <c r="A24" s="22"/>
      <c r="B24" s="19" t="s">
        <v>15</v>
      </c>
      <c r="C24" s="18" t="s">
        <v>198</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I24" s="8"/>
    </row>
    <row r="25" spans="1:37" ht="16.5" customHeight="1" x14ac:dyDescent="0.2">
      <c r="A25" s="22"/>
      <c r="B25" s="19"/>
      <c r="C25" s="18" t="s">
        <v>199</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I25" s="8"/>
    </row>
    <row r="26" spans="1:37" ht="16.5" customHeight="1" x14ac:dyDescent="0.2">
      <c r="A26" s="22"/>
      <c r="B26" s="19" t="s">
        <v>16</v>
      </c>
      <c r="C26" s="18" t="s">
        <v>180</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I26" s="8"/>
    </row>
    <row r="27" spans="1:37" ht="16.5" customHeight="1" x14ac:dyDescent="0.2">
      <c r="A27" s="23"/>
      <c r="B27" s="19" t="s">
        <v>22</v>
      </c>
      <c r="C27" s="18" t="s">
        <v>200</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I27" s="8"/>
    </row>
    <row r="28" spans="1:37" ht="16.5" customHeight="1" x14ac:dyDescent="0.2">
      <c r="A28" s="23"/>
      <c r="B28" s="19"/>
      <c r="C28" s="18" t="s">
        <v>201</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I28" s="8"/>
    </row>
    <row r="29" spans="1:37" ht="16.5" customHeight="1" x14ac:dyDescent="0.2">
      <c r="A29" s="23"/>
      <c r="B29" s="19" t="s">
        <v>23</v>
      </c>
      <c r="C29" s="18" t="s">
        <v>92</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I29" s="8"/>
    </row>
    <row r="30" spans="1:37" ht="16.5" customHeight="1" x14ac:dyDescent="0.2">
      <c r="A30" s="23"/>
      <c r="B30" s="19" t="s">
        <v>24</v>
      </c>
      <c r="C30" s="18" t="s">
        <v>93</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I30" s="8"/>
    </row>
    <row r="31" spans="1:37" ht="16.5" customHeight="1" x14ac:dyDescent="0.2">
      <c r="A31" s="23"/>
      <c r="B31" s="19"/>
      <c r="C31" s="18" t="s">
        <v>94</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I31" s="8"/>
    </row>
    <row r="32" spans="1:37" ht="16.5" customHeight="1" x14ac:dyDescent="0.2">
      <c r="A32" s="23"/>
      <c r="B32" s="19"/>
      <c r="C32" s="18" t="s">
        <v>159</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I32" s="8"/>
    </row>
    <row r="33" spans="1:35" ht="16.5" customHeight="1" x14ac:dyDescent="0.2">
      <c r="A33" s="23"/>
      <c r="B33" s="19"/>
      <c r="C33" s="18" t="s">
        <v>190</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I33" s="8"/>
    </row>
    <row r="34" spans="1:35" ht="16.5" customHeight="1" x14ac:dyDescent="0.2">
      <c r="A34" s="24"/>
      <c r="B34" s="19"/>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I34" s="8"/>
    </row>
    <row r="35" spans="1:35" ht="16.5" customHeight="1" x14ac:dyDescent="0.2">
      <c r="A35" s="24"/>
      <c r="B35" s="1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I35" s="8"/>
    </row>
    <row r="36" spans="1:35" ht="16.5" customHeight="1" x14ac:dyDescent="0.2">
      <c r="A36" s="24"/>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I36" s="8"/>
    </row>
    <row r="37" spans="1:35" ht="16.5" customHeight="1" x14ac:dyDescent="0.2">
      <c r="A37" s="24"/>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I37" s="8"/>
    </row>
    <row r="38" spans="1:35" ht="16.5" customHeight="1" x14ac:dyDescent="0.2">
      <c r="A38" s="24"/>
      <c r="B38" s="19"/>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I38" s="8"/>
    </row>
    <row r="39" spans="1:35" ht="16.5" customHeight="1" x14ac:dyDescent="0.2">
      <c r="A39" s="24"/>
      <c r="B39" s="19"/>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I39" s="8"/>
    </row>
    <row r="40" spans="1:35" ht="16.5" customHeight="1" x14ac:dyDescent="0.2">
      <c r="A40" s="24"/>
      <c r="B40" s="19"/>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I40" s="8"/>
    </row>
    <row r="41" spans="1:35" ht="16.5" customHeight="1" x14ac:dyDescent="0.2">
      <c r="A41" s="24"/>
      <c r="B41" s="19"/>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I41" s="8"/>
    </row>
    <row r="42" spans="1:35" ht="16.5" customHeight="1" x14ac:dyDescent="0.2">
      <c r="A42" s="24"/>
      <c r="B42" s="1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I42" s="8"/>
    </row>
    <row r="43" spans="1:35" ht="16.5" customHeight="1" x14ac:dyDescent="0.2">
      <c r="A43" s="25"/>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10"/>
      <c r="AH43" s="10"/>
      <c r="AI43" s="11"/>
    </row>
    <row r="44" spans="1:35" ht="16.5" customHeight="1" x14ac:dyDescent="0.2">
      <c r="A44" s="19"/>
      <c r="B44" s="19"/>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5" ht="16.5" customHeight="1" x14ac:dyDescent="0.2">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5" ht="16.5" customHeight="1" x14ac:dyDescent="0.2">
      <c r="A46" s="18"/>
      <c r="B46" s="18"/>
    </row>
  </sheetData>
  <sheetProtection selectLockedCells="1"/>
  <mergeCells count="18">
    <mergeCell ref="A4:AI4"/>
    <mergeCell ref="E8:F8"/>
    <mergeCell ref="H8:I8"/>
    <mergeCell ref="K8:L8"/>
    <mergeCell ref="X11:AD11"/>
    <mergeCell ref="P9:Y9"/>
    <mergeCell ref="AG19:AH19"/>
    <mergeCell ref="AG20:AH20"/>
    <mergeCell ref="Q21:AH21"/>
    <mergeCell ref="B16:P18"/>
    <mergeCell ref="R16:AH16"/>
    <mergeCell ref="R17:AH17"/>
    <mergeCell ref="R18:AH18"/>
    <mergeCell ref="B19:P19"/>
    <mergeCell ref="B20:P20"/>
    <mergeCell ref="B21:P21"/>
    <mergeCell ref="Q19:AF19"/>
    <mergeCell ref="Q20:AF20"/>
  </mergeCells>
  <phoneticPr fontId="1"/>
  <conditionalFormatting sqref="E8:F8">
    <cfRule type="containsBlanks" dxfId="27" priority="13">
      <formula>LEN(TRIM(E8))=0</formula>
    </cfRule>
    <cfRule type="containsBlanks" dxfId="26" priority="16">
      <formula>LEN(TRIM(E8))=0</formula>
    </cfRule>
  </conditionalFormatting>
  <conditionalFormatting sqref="H8:I8">
    <cfRule type="containsBlanks" dxfId="25" priority="11">
      <formula>LEN(TRIM(H8))=0</formula>
    </cfRule>
    <cfRule type="containsBlanks" dxfId="24" priority="12">
      <formula>LEN(TRIM(H8))=0</formula>
    </cfRule>
  </conditionalFormatting>
  <conditionalFormatting sqref="K8:L8">
    <cfRule type="containsBlanks" dxfId="23" priority="1">
      <formula>LEN(TRIM(K8))=0</formula>
    </cfRule>
    <cfRule type="containsBlanks" dxfId="22" priority="2">
      <formula>LEN(TRIM(K8))=0</formula>
    </cfRule>
  </conditionalFormatting>
  <pageMargins left="0.9055118110236221" right="0.51181102362204722" top="1.1417322834645669" bottom="0.35433070866141736" header="0.31496062992125984" footer="0.31496062992125984"/>
  <pageSetup paperSize="9" scale="90" orientation="portrait" r:id="rId1"/>
  <headerFooter>
    <oddHeader>&amp;L
&amp;"-,太字"&amp;14② ビラの作成&amp;"-,標準"&amp;11
　　ビラ作成証明書&amp;R【様式記載例及び契約書作成例】</oddHeader>
    <oddFooter>&amp;C&amp;12 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K45"/>
  <sheetViews>
    <sheetView view="pageBreakPreview" topLeftCell="A29" zoomScaleNormal="100" zoomScaleSheetLayoutView="100" workbookViewId="0">
      <selection activeCell="AC27" sqref="AC27"/>
    </sheetView>
  </sheetViews>
  <sheetFormatPr defaultColWidth="2.6328125" defaultRowHeight="13"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36" x14ac:dyDescent="0.2">
      <c r="A1" s="1" t="s">
        <v>205</v>
      </c>
      <c r="F1" s="1" t="s">
        <v>97</v>
      </c>
    </row>
    <row r="2" spans="1:36" x14ac:dyDescent="0.2">
      <c r="A2" s="1" t="s">
        <v>203</v>
      </c>
    </row>
    <row r="3" spans="1:36" ht="19" x14ac:dyDescent="0.2">
      <c r="A3" s="375" t="s">
        <v>98</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6"/>
      <c r="AH3" s="376"/>
      <c r="AI3" s="376"/>
    </row>
    <row r="4" spans="1:36" x14ac:dyDescent="0.2">
      <c r="A4" s="377" t="s">
        <v>99</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6"/>
      <c r="AH4" s="376"/>
      <c r="AI4" s="376"/>
    </row>
    <row r="6" spans="1:36" x14ac:dyDescent="0.2">
      <c r="A6" s="2" t="s">
        <v>181</v>
      </c>
    </row>
    <row r="7" spans="1:36" x14ac:dyDescent="0.2">
      <c r="A7" s="1" t="s">
        <v>160</v>
      </c>
    </row>
    <row r="9" spans="1:36" ht="16.5" x14ac:dyDescent="0.2">
      <c r="B9" s="1" t="s">
        <v>157</v>
      </c>
      <c r="D9" s="378" t="s">
        <v>65</v>
      </c>
      <c r="E9" s="379"/>
      <c r="F9" s="1" t="s">
        <v>3</v>
      </c>
      <c r="G9" s="378" t="s">
        <v>217</v>
      </c>
      <c r="H9" s="379"/>
      <c r="I9" s="1" t="s">
        <v>1</v>
      </c>
      <c r="J9" s="232" t="s">
        <v>211</v>
      </c>
      <c r="K9" s="233"/>
      <c r="L9" s="1" t="s">
        <v>2</v>
      </c>
    </row>
    <row r="10" spans="1:36" ht="13.25" x14ac:dyDescent="0.2">
      <c r="D10" s="31"/>
      <c r="E10" s="4"/>
      <c r="G10" s="31"/>
      <c r="H10" s="4"/>
      <c r="J10" s="31"/>
      <c r="K10" s="4"/>
    </row>
    <row r="11" spans="1:36" x14ac:dyDescent="0.2">
      <c r="C11" s="1" t="s">
        <v>182</v>
      </c>
      <c r="D11" s="31"/>
      <c r="E11" s="4"/>
      <c r="G11" s="31"/>
      <c r="H11" s="4"/>
      <c r="J11" s="31"/>
      <c r="K11" s="4"/>
    </row>
    <row r="13" spans="1:36" ht="14" x14ac:dyDescent="0.2">
      <c r="S13" s="1" t="s">
        <v>100</v>
      </c>
      <c r="V13" s="355" t="s">
        <v>185</v>
      </c>
      <c r="W13" s="356"/>
      <c r="X13" s="356"/>
      <c r="Y13" s="356"/>
      <c r="Z13" s="356"/>
      <c r="AA13" s="356"/>
      <c r="AB13" s="356"/>
      <c r="AC13" s="356"/>
      <c r="AD13" s="356"/>
      <c r="AE13" s="356"/>
      <c r="AF13" s="356"/>
      <c r="AG13" s="356"/>
    </row>
    <row r="14" spans="1:36" ht="14.5" thickBot="1" x14ac:dyDescent="0.25">
      <c r="S14" s="1" t="s">
        <v>101</v>
      </c>
      <c r="T14" s="4"/>
      <c r="V14" s="355" t="s">
        <v>95</v>
      </c>
      <c r="W14" s="356"/>
      <c r="X14" s="356"/>
      <c r="Y14" s="356"/>
      <c r="Z14" s="356"/>
      <c r="AA14" s="356"/>
      <c r="AB14" s="356"/>
      <c r="AC14" s="356"/>
      <c r="AD14" s="356"/>
      <c r="AE14" s="356"/>
      <c r="AF14" s="356"/>
      <c r="AG14" s="356"/>
      <c r="AJ14" s="21"/>
    </row>
    <row r="15" spans="1:36" ht="14.5" thickBot="1" x14ac:dyDescent="0.25">
      <c r="S15" s="1" t="s">
        <v>102</v>
      </c>
      <c r="V15" s="355" t="s">
        <v>69</v>
      </c>
      <c r="W15" s="356"/>
      <c r="X15" s="356"/>
      <c r="Y15" s="356"/>
      <c r="Z15" s="356"/>
      <c r="AA15" s="356"/>
      <c r="AB15" s="356"/>
      <c r="AC15" s="356"/>
      <c r="AD15" s="356"/>
      <c r="AE15" s="356"/>
      <c r="AF15" s="108" t="s">
        <v>4</v>
      </c>
      <c r="AG15"/>
    </row>
    <row r="16" spans="1:36" x14ac:dyDescent="0.2">
      <c r="S16" s="1" t="s">
        <v>175</v>
      </c>
    </row>
    <row r="17" spans="1:37" ht="7.5" customHeight="1" x14ac:dyDescent="0.2"/>
    <row r="18" spans="1:37" ht="20.25" customHeight="1" x14ac:dyDescent="0.2">
      <c r="P18" s="1" t="s">
        <v>5</v>
      </c>
      <c r="Z18" s="2"/>
    </row>
    <row r="19" spans="1:37" ht="7.5" customHeight="1" x14ac:dyDescent="0.2"/>
    <row r="20" spans="1:37" ht="7.5" customHeight="1" x14ac:dyDescent="0.2"/>
    <row r="21" spans="1:37" ht="20.25" customHeight="1" x14ac:dyDescent="0.2">
      <c r="A21" s="31" t="s">
        <v>103</v>
      </c>
      <c r="C21" s="1" t="s">
        <v>104</v>
      </c>
      <c r="H21" s="357">
        <f>'P25.請求書（ビラ作成）②'!AB12</f>
        <v>10560</v>
      </c>
      <c r="I21" s="357"/>
      <c r="J21" s="357"/>
      <c r="K21" s="357"/>
      <c r="L21" s="357"/>
      <c r="M21" s="357"/>
      <c r="N21" s="10" t="s">
        <v>20</v>
      </c>
    </row>
    <row r="23" spans="1:37" ht="20.25" customHeight="1" x14ac:dyDescent="0.2">
      <c r="A23" s="31" t="s">
        <v>105</v>
      </c>
      <c r="C23" s="1" t="s">
        <v>106</v>
      </c>
    </row>
    <row r="24" spans="1:37" ht="20.25" customHeight="1" x14ac:dyDescent="0.2">
      <c r="A24" s="31"/>
      <c r="C24" s="1" t="s">
        <v>107</v>
      </c>
    </row>
    <row r="25" spans="1:37" ht="20.25" customHeight="1" x14ac:dyDescent="0.2">
      <c r="A25" s="31"/>
    </row>
    <row r="26" spans="1:37" ht="20.25" customHeight="1" x14ac:dyDescent="0.2">
      <c r="A26" s="31" t="s">
        <v>108</v>
      </c>
      <c r="C26" s="1" t="str">
        <f>基本情報!O1</f>
        <v>令和６年１０月６日執行</v>
      </c>
      <c r="L26" s="2" t="str">
        <f>基本情報!B8</f>
        <v>波佐見町議会議員一般選挙</v>
      </c>
    </row>
    <row r="27" spans="1:37" ht="20.25" customHeight="1" x14ac:dyDescent="0.2">
      <c r="A27" s="31"/>
    </row>
    <row r="28" spans="1:37" ht="20.25" customHeight="1" x14ac:dyDescent="0.2">
      <c r="A28" s="31" t="s">
        <v>109</v>
      </c>
      <c r="C28" s="1" t="s">
        <v>110</v>
      </c>
      <c r="H28" s="358" t="s">
        <v>176</v>
      </c>
      <c r="I28" s="358"/>
      <c r="J28" s="358"/>
      <c r="K28" s="358"/>
      <c r="L28" s="358"/>
      <c r="M28" s="358"/>
      <c r="N28" s="359"/>
      <c r="AJ28" s="21"/>
    </row>
    <row r="29" spans="1:37" ht="20.25" customHeight="1" x14ac:dyDescent="0.2">
      <c r="A29" s="31"/>
      <c r="H29" s="93"/>
      <c r="I29" s="93"/>
      <c r="J29" s="93"/>
      <c r="K29" s="93"/>
      <c r="L29" s="93"/>
      <c r="M29" s="93"/>
      <c r="N29" s="3"/>
      <c r="AJ29" s="21"/>
      <c r="AK29" s="1" t="s">
        <v>111</v>
      </c>
    </row>
    <row r="30" spans="1:37" ht="20.25" customHeight="1" thickBot="1" x14ac:dyDescent="0.25">
      <c r="A30" s="31" t="s">
        <v>112</v>
      </c>
      <c r="C30" s="1" t="s">
        <v>113</v>
      </c>
      <c r="H30" s="93"/>
      <c r="I30" s="93"/>
      <c r="J30" s="93"/>
      <c r="K30" s="93"/>
      <c r="L30" s="93"/>
      <c r="M30" s="93"/>
      <c r="N30" s="3"/>
      <c r="AJ30" s="21"/>
      <c r="AK30" s="1" t="s">
        <v>114</v>
      </c>
    </row>
    <row r="31" spans="1:37" ht="10.5" customHeight="1" x14ac:dyDescent="0.2">
      <c r="A31" s="31"/>
      <c r="B31" s="360" t="s">
        <v>115</v>
      </c>
      <c r="C31" s="361"/>
      <c r="D31" s="361"/>
      <c r="E31" s="361"/>
      <c r="F31" s="361"/>
      <c r="G31" s="361"/>
      <c r="H31" s="361"/>
      <c r="I31" s="362"/>
      <c r="J31" s="366" t="s">
        <v>116</v>
      </c>
      <c r="K31" s="367"/>
      <c r="L31" s="367"/>
      <c r="M31" s="367"/>
      <c r="N31" s="367"/>
      <c r="O31" s="367"/>
      <c r="P31" s="367"/>
      <c r="Q31" s="368"/>
      <c r="R31" s="371" t="s">
        <v>117</v>
      </c>
      <c r="S31" s="361"/>
      <c r="T31" s="361"/>
      <c r="U31" s="361"/>
      <c r="V31" s="361"/>
      <c r="W31" s="361"/>
      <c r="X31" s="361"/>
      <c r="Y31" s="362"/>
      <c r="Z31" s="366" t="s">
        <v>118</v>
      </c>
      <c r="AA31" s="367"/>
      <c r="AB31" s="367"/>
      <c r="AC31" s="367"/>
      <c r="AD31" s="367"/>
      <c r="AE31" s="367"/>
      <c r="AF31" s="367" t="s">
        <v>114</v>
      </c>
      <c r="AG31" s="373"/>
      <c r="AJ31" s="21"/>
    </row>
    <row r="32" spans="1:37" ht="10.5" customHeight="1" x14ac:dyDescent="0.2">
      <c r="A32" s="31"/>
      <c r="B32" s="363"/>
      <c r="C32" s="364"/>
      <c r="D32" s="364"/>
      <c r="E32" s="364"/>
      <c r="F32" s="364"/>
      <c r="G32" s="364"/>
      <c r="H32" s="364"/>
      <c r="I32" s="365"/>
      <c r="J32" s="369"/>
      <c r="K32" s="359"/>
      <c r="L32" s="359"/>
      <c r="M32" s="359"/>
      <c r="N32" s="359"/>
      <c r="O32" s="359"/>
      <c r="P32" s="359"/>
      <c r="Q32" s="370"/>
      <c r="R32" s="372"/>
      <c r="S32" s="364"/>
      <c r="T32" s="364"/>
      <c r="U32" s="364"/>
      <c r="V32" s="364"/>
      <c r="W32" s="364"/>
      <c r="X32" s="364"/>
      <c r="Y32" s="365"/>
      <c r="Z32" s="369"/>
      <c r="AA32" s="359"/>
      <c r="AB32" s="359"/>
      <c r="AC32" s="359"/>
      <c r="AD32" s="359"/>
      <c r="AE32" s="359"/>
      <c r="AF32" s="359"/>
      <c r="AG32" s="374"/>
      <c r="AJ32" s="21"/>
    </row>
    <row r="33" spans="1:37" ht="21" customHeight="1" x14ac:dyDescent="0.2">
      <c r="A33" s="31"/>
      <c r="B33" s="347" t="s">
        <v>156</v>
      </c>
      <c r="C33" s="283"/>
      <c r="D33" s="283"/>
      <c r="E33" s="283"/>
      <c r="F33" s="283"/>
      <c r="G33" s="283"/>
      <c r="H33" s="283"/>
      <c r="I33" s="284"/>
      <c r="J33" s="348" t="s">
        <v>119</v>
      </c>
      <c r="K33" s="349"/>
      <c r="L33" s="349"/>
      <c r="M33" s="349"/>
      <c r="N33" s="349"/>
      <c r="O33" s="349"/>
      <c r="P33" s="349"/>
      <c r="Q33" s="350"/>
      <c r="R33" s="282" t="s">
        <v>120</v>
      </c>
      <c r="S33" s="283"/>
      <c r="T33" s="283"/>
      <c r="U33" s="283"/>
      <c r="V33" s="283"/>
      <c r="W33" s="283"/>
      <c r="X33" s="283"/>
      <c r="Y33" s="284"/>
      <c r="Z33" s="348" t="s">
        <v>121</v>
      </c>
      <c r="AA33" s="349"/>
      <c r="AB33" s="349"/>
      <c r="AC33" s="349"/>
      <c r="AD33" s="349"/>
      <c r="AE33" s="349"/>
      <c r="AF33" s="349"/>
      <c r="AG33" s="351"/>
      <c r="AJ33" s="21"/>
    </row>
    <row r="34" spans="1:37" ht="21" customHeight="1" x14ac:dyDescent="0.2">
      <c r="A34" s="31"/>
      <c r="B34" s="347" t="s">
        <v>122</v>
      </c>
      <c r="C34" s="283"/>
      <c r="D34" s="283"/>
      <c r="E34" s="283"/>
      <c r="F34" s="283"/>
      <c r="G34" s="283"/>
      <c r="H34" s="283"/>
      <c r="I34" s="284"/>
      <c r="J34" s="352" t="s">
        <v>123</v>
      </c>
      <c r="K34" s="353"/>
      <c r="L34" s="353"/>
      <c r="M34" s="353"/>
      <c r="N34" s="353"/>
      <c r="O34" s="353"/>
      <c r="P34" s="353"/>
      <c r="Q34" s="354"/>
      <c r="R34" s="282" t="s">
        <v>124</v>
      </c>
      <c r="S34" s="283"/>
      <c r="T34" s="283"/>
      <c r="U34" s="283"/>
      <c r="V34" s="283"/>
      <c r="W34" s="283"/>
      <c r="X34" s="283"/>
      <c r="Y34" s="284"/>
      <c r="Z34" s="348" t="s">
        <v>125</v>
      </c>
      <c r="AA34" s="349"/>
      <c r="AB34" s="349"/>
      <c r="AC34" s="349"/>
      <c r="AD34" s="349"/>
      <c r="AE34" s="349"/>
      <c r="AF34" s="349"/>
      <c r="AG34" s="351"/>
      <c r="AJ34" s="21"/>
    </row>
    <row r="35" spans="1:37" ht="12.75" customHeight="1" x14ac:dyDescent="0.2">
      <c r="A35" s="31"/>
      <c r="B35" s="335" t="s">
        <v>126</v>
      </c>
      <c r="C35" s="336"/>
      <c r="D35" s="336"/>
      <c r="E35" s="336"/>
      <c r="F35" s="336"/>
      <c r="G35" s="336"/>
      <c r="H35" s="336"/>
      <c r="I35" s="337"/>
      <c r="J35" s="338" t="s">
        <v>127</v>
      </c>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40"/>
      <c r="AJ35" s="21"/>
    </row>
    <row r="36" spans="1:37" ht="20.25" customHeight="1" thickBot="1" x14ac:dyDescent="0.25">
      <c r="A36" s="31"/>
      <c r="B36" s="341" t="s">
        <v>128</v>
      </c>
      <c r="C36" s="342"/>
      <c r="D36" s="342"/>
      <c r="E36" s="342"/>
      <c r="F36" s="342"/>
      <c r="G36" s="342"/>
      <c r="H36" s="342"/>
      <c r="I36" s="343"/>
      <c r="J36" s="344" t="s">
        <v>129</v>
      </c>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6"/>
    </row>
    <row r="37" spans="1:37" ht="8.25" customHeight="1" x14ac:dyDescent="0.2"/>
    <row r="38" spans="1:37" ht="16.5" customHeight="1" x14ac:dyDescent="0.2">
      <c r="A38" s="18" t="s">
        <v>11</v>
      </c>
      <c r="B38" s="18"/>
      <c r="AK38" s="1" t="s">
        <v>123</v>
      </c>
    </row>
    <row r="39" spans="1:37" ht="16.5" customHeight="1" x14ac:dyDescent="0.2">
      <c r="B39" s="19" t="s">
        <v>130</v>
      </c>
      <c r="C39" s="18" t="s">
        <v>131</v>
      </c>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K39" s="1" t="s">
        <v>132</v>
      </c>
    </row>
    <row r="40" spans="1:37" ht="16.5" customHeight="1" x14ac:dyDescent="0.2">
      <c r="B40" s="19"/>
      <c r="C40" s="18" t="s">
        <v>133</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7" ht="16.5" customHeight="1" x14ac:dyDescent="0.2">
      <c r="B41" s="19" t="s">
        <v>134</v>
      </c>
      <c r="C41" s="18" t="s">
        <v>183</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7" ht="16.5" customHeight="1" x14ac:dyDescent="0.2">
      <c r="A42" s="18"/>
      <c r="B42" s="19" t="s">
        <v>22</v>
      </c>
      <c r="C42" s="18" t="s">
        <v>135</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7" ht="16.5" customHeight="1" x14ac:dyDescent="0.2">
      <c r="A43" s="18"/>
      <c r="B43" s="19" t="s">
        <v>23</v>
      </c>
      <c r="C43" s="18" t="s">
        <v>136</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7" ht="16.5" customHeight="1" x14ac:dyDescent="0.2">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7" ht="16.5" customHeight="1" x14ac:dyDescent="0.2">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sheetData>
  <mergeCells count="27">
    <mergeCell ref="V13:AG13"/>
    <mergeCell ref="A3:AI3"/>
    <mergeCell ref="A4:AI4"/>
    <mergeCell ref="D9:E9"/>
    <mergeCell ref="G9:H9"/>
    <mergeCell ref="J9:K9"/>
    <mergeCell ref="V14:AG14"/>
    <mergeCell ref="V15:AE15"/>
    <mergeCell ref="H21:M21"/>
    <mergeCell ref="H28:N28"/>
    <mergeCell ref="B31:I32"/>
    <mergeCell ref="J31:Q32"/>
    <mergeCell ref="R31:Y32"/>
    <mergeCell ref="Z31:AE32"/>
    <mergeCell ref="AF31:AG32"/>
    <mergeCell ref="B35:I35"/>
    <mergeCell ref="J35:AG35"/>
    <mergeCell ref="B36:I36"/>
    <mergeCell ref="J36:AG36"/>
    <mergeCell ref="B33:I33"/>
    <mergeCell ref="J33:Q33"/>
    <mergeCell ref="R33:Y33"/>
    <mergeCell ref="Z33:AG33"/>
    <mergeCell ref="B34:I34"/>
    <mergeCell ref="J34:Q34"/>
    <mergeCell ref="R34:Y34"/>
    <mergeCell ref="Z34:AG34"/>
  </mergeCells>
  <phoneticPr fontId="1"/>
  <conditionalFormatting sqref="D9:E9">
    <cfRule type="containsBlanks" dxfId="21" priority="13">
      <formula>LEN(TRIM(D9))=0</formula>
    </cfRule>
    <cfRule type="containsBlanks" dxfId="20" priority="29">
      <formula>LEN(TRIM(D9))=0</formula>
    </cfRule>
  </conditionalFormatting>
  <conditionalFormatting sqref="G9:H9">
    <cfRule type="containsBlanks" dxfId="19" priority="11">
      <formula>LEN(TRIM(G9))=0</formula>
    </cfRule>
    <cfRule type="containsBlanks" dxfId="18" priority="12">
      <formula>LEN(TRIM(G9))=0</formula>
    </cfRule>
  </conditionalFormatting>
  <conditionalFormatting sqref="H21:M21">
    <cfRule type="containsText" dxfId="17" priority="3" operator="containsText" text="基準オーバー">
      <formula>NOT(ISERROR(SEARCH("基準オーバー",H21)))</formula>
    </cfRule>
    <cfRule type="containsBlanks" dxfId="16" priority="28">
      <formula>LEN(TRIM(H21))=0</formula>
    </cfRule>
  </conditionalFormatting>
  <conditionalFormatting sqref="H28:N28">
    <cfRule type="containsBlanks" dxfId="15" priority="7">
      <formula>LEN(TRIM(H28))=0</formula>
    </cfRule>
  </conditionalFormatting>
  <conditionalFormatting sqref="H29:N30">
    <cfRule type="containsText" dxfId="14" priority="27" operator="containsText" text="0">
      <formula>NOT(ISERROR(SEARCH("0",H29)))</formula>
    </cfRule>
  </conditionalFormatting>
  <conditionalFormatting sqref="J34">
    <cfRule type="containsBlanks" dxfId="13" priority="22">
      <formula>LEN(TRIM(J34))=0</formula>
    </cfRule>
  </conditionalFormatting>
  <conditionalFormatting sqref="J9:K9">
    <cfRule type="containsBlanks" dxfId="12" priority="1">
      <formula>LEN(TRIM(J9))=0</formula>
    </cfRule>
    <cfRule type="containsBlanks" dxfId="11" priority="2">
      <formula>LEN(TRIM(J9))=0</formula>
    </cfRule>
  </conditionalFormatting>
  <conditionalFormatting sqref="J31:Q32">
    <cfRule type="containsBlanks" dxfId="10" priority="26">
      <formula>LEN(TRIM(J31))=0</formula>
    </cfRule>
  </conditionalFormatting>
  <conditionalFormatting sqref="J31:Q34">
    <cfRule type="containsBlanks" dxfId="9" priority="17">
      <formula>LEN(TRIM(J31))=0</formula>
    </cfRule>
  </conditionalFormatting>
  <conditionalFormatting sqref="J35:AG36">
    <cfRule type="containsBlanks" dxfId="8" priority="15">
      <formula>LEN(TRIM(J35))=0</formula>
    </cfRule>
    <cfRule type="containsBlanks" dxfId="7" priority="23">
      <formula>LEN(TRIM(J35))=0</formula>
    </cfRule>
  </conditionalFormatting>
  <conditionalFormatting sqref="V13:AG14 V15:AE15">
    <cfRule type="containsBlanks" dxfId="6" priority="8">
      <formula>LEN(TRIM(V13))=0</formula>
    </cfRule>
  </conditionalFormatting>
  <conditionalFormatting sqref="Z31:AE32">
    <cfRule type="containsBlanks" dxfId="5" priority="25">
      <formula>LEN(TRIM(Z31))=0</formula>
    </cfRule>
  </conditionalFormatting>
  <conditionalFormatting sqref="Z31:AG34">
    <cfRule type="containsBlanks" dxfId="4" priority="14">
      <formula>LEN(TRIM(Z31))=0</formula>
    </cfRule>
  </conditionalFormatting>
  <conditionalFormatting sqref="Z34:AG34">
    <cfRule type="containsBlanks" dxfId="3" priority="24">
      <formula>LEN(TRIM(Z34))=0</formula>
    </cfRule>
  </conditionalFormatting>
  <dataValidations count="3">
    <dataValidation imeMode="on" allowBlank="1" showInputMessage="1" showErrorMessage="1" sqref="AK38" xr:uid="{00000000-0002-0000-0500-000000000000}"/>
    <dataValidation type="list" allowBlank="1" showInputMessage="1" showErrorMessage="1" sqref="J34:Q34" xr:uid="{00000000-0002-0000-0500-000001000000}">
      <formula1>$AK$38:$AK$39</formula1>
    </dataValidation>
    <dataValidation type="list" allowBlank="1" showInputMessage="1" showErrorMessage="1" sqref="AF31:AG32" xr:uid="{00000000-0002-0000-0500-000002000000}">
      <formula1>$AK$29:$AK$30</formula1>
    </dataValidation>
  </dataValidations>
  <pageMargins left="0.9055118110236221" right="0.51181102362204722" top="1.1417322834645669" bottom="0.74803149606299213" header="0.31496062992125984" footer="0.31496062992125984"/>
  <pageSetup paperSize="9" scale="90" orientation="portrait" r:id="rId1"/>
  <headerFooter>
    <oddHeader>&amp;L
&amp;"-,太字"&amp;14② ビラの作成&amp;"-,標準"&amp;11
　　請求書（ビラの作成）&amp;R【様式記載例及び契約書作成例】</oddHeader>
    <oddFooter>&amp;C&amp;12 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K19"/>
  <sheetViews>
    <sheetView view="pageBreakPreview" zoomScaleNormal="100" zoomScaleSheetLayoutView="100" workbookViewId="0">
      <selection activeCell="AM6" sqref="AM6"/>
    </sheetView>
  </sheetViews>
  <sheetFormatPr defaultColWidth="2.6328125" defaultRowHeight="13" x14ac:dyDescent="0.2"/>
  <cols>
    <col min="1" max="1" width="2.6328125" style="1" customWidth="1"/>
    <col min="2" max="15" width="2.6328125" style="1"/>
    <col min="16" max="16" width="3" style="1" customWidth="1"/>
    <col min="17" max="36" width="2.6328125" style="1"/>
    <col min="37" max="37" width="2.6328125" style="1" customWidth="1"/>
    <col min="38" max="16384" width="2.6328125" style="1"/>
  </cols>
  <sheetData>
    <row r="1" spans="1:37" ht="16.5" customHeight="1" x14ac:dyDescent="0.2">
      <c r="A1" s="1" t="s">
        <v>137</v>
      </c>
    </row>
    <row r="2" spans="1:37" ht="16.5" customHeight="1" x14ac:dyDescent="0.2"/>
    <row r="3" spans="1:37" ht="26.25" customHeight="1" x14ac:dyDescent="0.2">
      <c r="A3" s="407" t="s">
        <v>138</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row>
    <row r="4" spans="1:37" ht="16.5" customHeight="1" x14ac:dyDescent="0.2">
      <c r="A4" s="262" t="s">
        <v>99</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row>
    <row r="5" spans="1:37" ht="16.5" customHeight="1" x14ac:dyDescent="0.2"/>
    <row r="6" spans="1:37" ht="16.5" customHeight="1" thickBot="1" x14ac:dyDescent="0.25"/>
    <row r="7" spans="1:37" ht="16.5" customHeight="1" x14ac:dyDescent="0.2">
      <c r="B7" s="408" t="s">
        <v>88</v>
      </c>
      <c r="C7" s="409"/>
      <c r="D7" s="409"/>
      <c r="E7" s="409"/>
      <c r="F7" s="409"/>
      <c r="G7" s="409"/>
      <c r="H7" s="409"/>
      <c r="I7" s="409"/>
      <c r="J7" s="409"/>
      <c r="K7" s="410"/>
      <c r="L7" s="411" t="s">
        <v>139</v>
      </c>
      <c r="M7" s="409"/>
      <c r="N7" s="409"/>
      <c r="O7" s="409"/>
      <c r="P7" s="409"/>
      <c r="Q7" s="409"/>
      <c r="R7" s="409"/>
      <c r="S7" s="409"/>
      <c r="T7" s="409"/>
      <c r="U7" s="410"/>
      <c r="V7" s="411" t="s">
        <v>104</v>
      </c>
      <c r="W7" s="409"/>
      <c r="X7" s="409"/>
      <c r="Y7" s="409"/>
      <c r="Z7" s="409"/>
      <c r="AA7" s="409"/>
      <c r="AB7" s="409"/>
      <c r="AC7" s="409"/>
      <c r="AD7" s="409"/>
      <c r="AE7" s="409"/>
      <c r="AF7" s="412" t="s">
        <v>21</v>
      </c>
      <c r="AG7" s="413"/>
      <c r="AH7" s="414"/>
    </row>
    <row r="8" spans="1:37" ht="16.5" customHeight="1" x14ac:dyDescent="0.2">
      <c r="A8" s="1" t="s">
        <v>140</v>
      </c>
      <c r="B8" s="418" t="s">
        <v>141</v>
      </c>
      <c r="C8" s="419"/>
      <c r="D8" s="419"/>
      <c r="E8" s="421" t="s">
        <v>142</v>
      </c>
      <c r="F8" s="419"/>
      <c r="G8" s="419"/>
      <c r="H8" s="422" t="s">
        <v>143</v>
      </c>
      <c r="I8" s="423"/>
      <c r="J8" s="423"/>
      <c r="K8" s="423"/>
      <c r="L8" s="421" t="s">
        <v>144</v>
      </c>
      <c r="M8" s="419"/>
      <c r="N8" s="419"/>
      <c r="O8" s="421" t="s">
        <v>145</v>
      </c>
      <c r="P8" s="419"/>
      <c r="Q8" s="419"/>
      <c r="R8" s="422" t="s">
        <v>146</v>
      </c>
      <c r="S8" s="423"/>
      <c r="T8" s="423"/>
      <c r="U8" s="423"/>
      <c r="V8" s="421" t="s">
        <v>147</v>
      </c>
      <c r="W8" s="419"/>
      <c r="X8" s="419"/>
      <c r="Y8" s="421" t="s">
        <v>148</v>
      </c>
      <c r="Z8" s="419"/>
      <c r="AA8" s="419"/>
      <c r="AB8" s="422" t="s">
        <v>149</v>
      </c>
      <c r="AC8" s="423"/>
      <c r="AD8" s="423"/>
      <c r="AE8" s="423"/>
      <c r="AF8" s="187"/>
      <c r="AG8" s="124"/>
      <c r="AH8" s="188"/>
    </row>
    <row r="9" spans="1:37" ht="16.5" customHeight="1" x14ac:dyDescent="0.2">
      <c r="B9" s="420"/>
      <c r="C9" s="419"/>
      <c r="D9" s="419"/>
      <c r="E9" s="419"/>
      <c r="F9" s="419"/>
      <c r="G9" s="419"/>
      <c r="H9" s="423"/>
      <c r="I9" s="423"/>
      <c r="J9" s="423"/>
      <c r="K9" s="423"/>
      <c r="L9" s="419"/>
      <c r="M9" s="419"/>
      <c r="N9" s="419"/>
      <c r="O9" s="419"/>
      <c r="P9" s="419"/>
      <c r="Q9" s="419"/>
      <c r="R9" s="423"/>
      <c r="S9" s="423"/>
      <c r="T9" s="423"/>
      <c r="U9" s="423"/>
      <c r="V9" s="419"/>
      <c r="W9" s="419"/>
      <c r="X9" s="419"/>
      <c r="Y9" s="419"/>
      <c r="Z9" s="419"/>
      <c r="AA9" s="419"/>
      <c r="AB9" s="423"/>
      <c r="AC9" s="423"/>
      <c r="AD9" s="423"/>
      <c r="AE9" s="423"/>
      <c r="AF9" s="187"/>
      <c r="AG9" s="124"/>
      <c r="AH9" s="188"/>
    </row>
    <row r="10" spans="1:37" ht="16.5" customHeight="1" x14ac:dyDescent="0.2">
      <c r="B10" s="420"/>
      <c r="C10" s="419"/>
      <c r="D10" s="419"/>
      <c r="E10" s="419"/>
      <c r="F10" s="419"/>
      <c r="G10" s="419"/>
      <c r="H10" s="423"/>
      <c r="I10" s="423"/>
      <c r="J10" s="423"/>
      <c r="K10" s="423"/>
      <c r="L10" s="419"/>
      <c r="M10" s="419"/>
      <c r="N10" s="419"/>
      <c r="O10" s="419"/>
      <c r="P10" s="419"/>
      <c r="Q10" s="419"/>
      <c r="R10" s="423"/>
      <c r="S10" s="423"/>
      <c r="T10" s="423"/>
      <c r="U10" s="423"/>
      <c r="V10" s="419"/>
      <c r="W10" s="419"/>
      <c r="X10" s="419"/>
      <c r="Y10" s="419"/>
      <c r="Z10" s="419"/>
      <c r="AA10" s="419"/>
      <c r="AB10" s="423"/>
      <c r="AC10" s="423"/>
      <c r="AD10" s="423"/>
      <c r="AE10" s="423"/>
      <c r="AF10" s="415"/>
      <c r="AG10" s="416"/>
      <c r="AH10" s="417"/>
    </row>
    <row r="11" spans="1:37" ht="16.5" customHeight="1" x14ac:dyDescent="0.2">
      <c r="B11" s="94"/>
      <c r="C11" s="95"/>
      <c r="D11" s="96" t="s">
        <v>20</v>
      </c>
      <c r="E11" s="97"/>
      <c r="F11" s="95"/>
      <c r="G11" s="96" t="s">
        <v>53</v>
      </c>
      <c r="H11" s="98"/>
      <c r="I11" s="99"/>
      <c r="J11" s="99"/>
      <c r="K11" s="100" t="s">
        <v>20</v>
      </c>
      <c r="L11" s="97"/>
      <c r="M11" s="95"/>
      <c r="N11" s="96" t="s">
        <v>20</v>
      </c>
      <c r="O11" s="97"/>
      <c r="P11" s="95"/>
      <c r="Q11" s="96" t="s">
        <v>53</v>
      </c>
      <c r="R11" s="98"/>
      <c r="S11" s="99"/>
      <c r="T11" s="99"/>
      <c r="U11" s="100" t="s">
        <v>20</v>
      </c>
      <c r="V11" s="97"/>
      <c r="W11" s="95"/>
      <c r="X11" s="96" t="s">
        <v>20</v>
      </c>
      <c r="Y11" s="97"/>
      <c r="Z11" s="95"/>
      <c r="AA11" s="96" t="s">
        <v>53</v>
      </c>
      <c r="AB11" s="98"/>
      <c r="AC11" s="99"/>
      <c r="AD11" s="99"/>
      <c r="AE11" s="100" t="s">
        <v>20</v>
      </c>
      <c r="AF11" s="380"/>
      <c r="AG11" s="381"/>
      <c r="AH11" s="382"/>
    </row>
    <row r="12" spans="1:37" ht="16.5" customHeight="1" x14ac:dyDescent="0.2">
      <c r="B12" s="389">
        <v>6.6</v>
      </c>
      <c r="C12" s="390"/>
      <c r="D12" s="391"/>
      <c r="E12" s="392">
        <v>1600</v>
      </c>
      <c r="F12" s="393"/>
      <c r="G12" s="394"/>
      <c r="H12" s="395">
        <f>B12*E12</f>
        <v>10560</v>
      </c>
      <c r="I12" s="396"/>
      <c r="J12" s="396"/>
      <c r="K12" s="397"/>
      <c r="L12" s="399">
        <v>7.73</v>
      </c>
      <c r="M12" s="400"/>
      <c r="N12" s="401"/>
      <c r="O12" s="392">
        <v>1600</v>
      </c>
      <c r="P12" s="393"/>
      <c r="Q12" s="394"/>
      <c r="R12" s="395">
        <f>IF(O12&lt;=16000,L12*O12,"基準オーバー")</f>
        <v>12368</v>
      </c>
      <c r="S12" s="396"/>
      <c r="T12" s="396"/>
      <c r="U12" s="397"/>
      <c r="V12" s="402">
        <f>MIN(B12,L12)</f>
        <v>6.6</v>
      </c>
      <c r="W12" s="403"/>
      <c r="X12" s="404"/>
      <c r="Y12" s="395">
        <f>MIN(E12,O12)</f>
        <v>1600</v>
      </c>
      <c r="Z12" s="405"/>
      <c r="AA12" s="406"/>
      <c r="AB12" s="395">
        <f>IF(O12&lt;=1600,V12*Y12,"基準オーバー")</f>
        <v>10560</v>
      </c>
      <c r="AC12" s="396"/>
      <c r="AD12" s="396"/>
      <c r="AE12" s="397"/>
      <c r="AF12" s="383"/>
      <c r="AG12" s="384"/>
      <c r="AH12" s="385"/>
    </row>
    <row r="13" spans="1:37" ht="16.5" customHeight="1" x14ac:dyDescent="0.2">
      <c r="B13" s="389"/>
      <c r="C13" s="390"/>
      <c r="D13" s="391"/>
      <c r="E13" s="392"/>
      <c r="F13" s="393"/>
      <c r="G13" s="394"/>
      <c r="H13" s="398"/>
      <c r="I13" s="396"/>
      <c r="J13" s="396"/>
      <c r="K13" s="397"/>
      <c r="L13" s="399"/>
      <c r="M13" s="400"/>
      <c r="N13" s="401"/>
      <c r="O13" s="392"/>
      <c r="P13" s="393"/>
      <c r="Q13" s="394"/>
      <c r="R13" s="398"/>
      <c r="S13" s="396"/>
      <c r="T13" s="396"/>
      <c r="U13" s="397"/>
      <c r="V13" s="402"/>
      <c r="W13" s="403"/>
      <c r="X13" s="404"/>
      <c r="Y13" s="395"/>
      <c r="Z13" s="405"/>
      <c r="AA13" s="406"/>
      <c r="AB13" s="398"/>
      <c r="AC13" s="396"/>
      <c r="AD13" s="396"/>
      <c r="AE13" s="397"/>
      <c r="AF13" s="383"/>
      <c r="AG13" s="384"/>
      <c r="AH13" s="385"/>
      <c r="AK13" s="1">
        <v>1600</v>
      </c>
    </row>
    <row r="14" spans="1:37" ht="16.5" customHeight="1" thickBot="1" x14ac:dyDescent="0.25">
      <c r="B14" s="101"/>
      <c r="C14" s="102"/>
      <c r="D14" s="103"/>
      <c r="E14" s="104"/>
      <c r="F14" s="102"/>
      <c r="G14" s="103"/>
      <c r="H14" s="105"/>
      <c r="I14" s="106"/>
      <c r="J14" s="106"/>
      <c r="K14" s="107"/>
      <c r="L14" s="104"/>
      <c r="M14" s="102"/>
      <c r="N14" s="103"/>
      <c r="O14" s="104"/>
      <c r="P14" s="102"/>
      <c r="Q14" s="103"/>
      <c r="R14" s="105"/>
      <c r="S14" s="106"/>
      <c r="T14" s="106"/>
      <c r="U14" s="107"/>
      <c r="V14" s="104"/>
      <c r="W14" s="102"/>
      <c r="X14" s="103"/>
      <c r="Y14" s="104"/>
      <c r="Z14" s="102"/>
      <c r="AA14" s="103"/>
      <c r="AB14" s="105"/>
      <c r="AC14" s="106"/>
      <c r="AD14" s="106"/>
      <c r="AE14" s="107"/>
      <c r="AF14" s="386"/>
      <c r="AG14" s="387"/>
      <c r="AH14" s="388"/>
    </row>
    <row r="15" spans="1:37" ht="16.5" customHeight="1" x14ac:dyDescent="0.2"/>
    <row r="16" spans="1:37" ht="16.5" customHeight="1" x14ac:dyDescent="0.2">
      <c r="A16" s="1" t="s">
        <v>11</v>
      </c>
    </row>
    <row r="17" spans="2:3" ht="16.5" customHeight="1" x14ac:dyDescent="0.2">
      <c r="B17" s="19" t="s">
        <v>15</v>
      </c>
      <c r="C17" s="18" t="s">
        <v>150</v>
      </c>
    </row>
    <row r="18" spans="2:3" ht="16.5" customHeight="1" x14ac:dyDescent="0.2">
      <c r="B18" s="19" t="s">
        <v>16</v>
      </c>
      <c r="C18" s="18" t="s">
        <v>151</v>
      </c>
    </row>
    <row r="19" spans="2:3" ht="16.5" customHeight="1" x14ac:dyDescent="0.2">
      <c r="B19" s="19" t="s">
        <v>152</v>
      </c>
      <c r="C19" s="18" t="s">
        <v>153</v>
      </c>
    </row>
  </sheetData>
  <mergeCells count="25">
    <mergeCell ref="A3:AI3"/>
    <mergeCell ref="A4:AI4"/>
    <mergeCell ref="B7:K7"/>
    <mergeCell ref="L7:U7"/>
    <mergeCell ref="V7:AE7"/>
    <mergeCell ref="AF7:AH10"/>
    <mergeCell ref="B8:D10"/>
    <mergeCell ref="E8:G10"/>
    <mergeCell ref="H8:K10"/>
    <mergeCell ref="L8:N10"/>
    <mergeCell ref="O8:Q10"/>
    <mergeCell ref="R8:U10"/>
    <mergeCell ref="V8:X10"/>
    <mergeCell ref="Y8:AA10"/>
    <mergeCell ref="AB8:AE10"/>
    <mergeCell ref="AF11:AH14"/>
    <mergeCell ref="B12:D13"/>
    <mergeCell ref="E12:G13"/>
    <mergeCell ref="H12:K13"/>
    <mergeCell ref="L12:N13"/>
    <mergeCell ref="O12:Q13"/>
    <mergeCell ref="R12:U13"/>
    <mergeCell ref="V12:X13"/>
    <mergeCell ref="Y12:AA13"/>
    <mergeCell ref="AB12:AE13"/>
  </mergeCells>
  <phoneticPr fontId="1"/>
  <conditionalFormatting sqref="O12:Q13">
    <cfRule type="cellIs" dxfId="2" priority="3" operator="greaterThan">
      <formula>$AK$13</formula>
    </cfRule>
  </conditionalFormatting>
  <conditionalFormatting sqref="R12:U13">
    <cfRule type="containsText" dxfId="1" priority="4" operator="containsText" text="基準オーバー">
      <formula>NOT(ISERROR(SEARCH("基準オーバー",R12)))</formula>
    </cfRule>
  </conditionalFormatting>
  <conditionalFormatting sqref="AB12:AE13">
    <cfRule type="containsText" dxfId="0" priority="2" operator="containsText" text="基準オーバー">
      <formula>NOT(ISERROR(SEARCH("基準オーバー",AB12)))</formula>
    </cfRule>
  </conditionalFormatting>
  <pageMargins left="0.9055118110236221" right="0.51181102362204722" top="1.1417322834645669" bottom="0.74803149606299213" header="0.31496062992125984" footer="0.31496062992125984"/>
  <pageSetup paperSize="9" scale="90" orientation="portrait" r:id="rId1"/>
  <headerFooter>
    <oddHeader>&amp;L
　　請求内訳書（ビラの作成）&amp;R【様式記載例及び契約書作成例】</oddHeader>
    <oddFooter>&amp;C25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vt:lpstr>
      <vt:lpstr>P20.ビラ作成契約書</vt:lpstr>
      <vt:lpstr>P21.ビラ作成契約届出書</vt:lpstr>
      <vt:lpstr>P22.ビラ作成枚数確認申請書</vt:lpstr>
      <vt:lpstr>P23.ビラ作成証明書</vt:lpstr>
      <vt:lpstr>P24.請求書（ビラ作成）</vt:lpstr>
      <vt:lpstr>P25.請求書（ビラ作成）②</vt:lpstr>
      <vt:lpstr>P20.ビラ作成契約書!Print_Area</vt:lpstr>
      <vt:lpstr>P21.ビラ作成契約届出書!Print_Area</vt:lpstr>
      <vt:lpstr>P22.ビラ作成枚数確認申請書!Print_Area</vt:lpstr>
      <vt:lpstr>P23.ビラ作成証明書!Print_Area</vt:lpstr>
      <vt:lpstr>'P24.請求書（ビラ作成）'!Print_Area</vt:lpstr>
      <vt:lpstr>'P25.請求書（ビラ作成）②'!Print_Area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2022-08-05T09:17:40Z</cp:lastPrinted>
  <dcterms:created xsi:type="dcterms:W3CDTF">2014-07-18T04:25:04Z</dcterms:created>
  <dcterms:modified xsi:type="dcterms:W3CDTF">2024-07-26T02:23:00Z</dcterms:modified>
</cp:coreProperties>
</file>